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AF08_Abteilungsuebergreifendes\03_Themen\Auftragsforschung\04_Trennungsrechnung_X\Kalkulationstabelle\2025\"/>
    </mc:Choice>
  </mc:AlternateContent>
  <bookViews>
    <workbookView xWindow="0" yWindow="0" windowWidth="38400" windowHeight="16200" activeTab="3"/>
  </bookViews>
  <sheets>
    <sheet name="Anleitung" sheetId="6" r:id="rId1"/>
    <sheet name="Personalkosten" sheetId="2" state="hidden" r:id="rId2"/>
    <sheet name="Zuschlagssätze" sheetId="5" state="hidden" r:id="rId3"/>
    <sheet name="Kalkulation" sheetId="1" r:id="rId4"/>
    <sheet name="RückflussWissDL" sheetId="7" r:id="rId5"/>
    <sheet name="RückflussFuE" sheetId="8" r:id="rId6"/>
  </sheets>
  <definedNames>
    <definedName name="_xlnm.Print_Area" localSheetId="0">Anleitung!$A$1:$N$26</definedName>
    <definedName name="Entgeltgruppe">Personalkosten!$A$6:$A$11,Personalkosten!$A$12:$A$13</definedName>
    <definedName name="Entgeltgruppen">Personalkosten!$A$6:$A$13</definedName>
    <definedName name="Lehreinheit" localSheetId="5">#REF!</definedName>
    <definedName name="Lehreinheit">#REF!</definedName>
    <definedName name="Tagessätze">Personalkosten!$E$7:$E$7</definedName>
    <definedName name="Test">Personalkosten!$A$6:$A$8</definedName>
    <definedName name="TVL" localSheetId="5">Personalkosten!#REF!</definedName>
    <definedName name="TVL">Personalkosten!#REF!</definedName>
    <definedName name="TVL_Entgeltgruppe">Personalkosten!$A$13,Personalkosten!$A$12,Personalkosten!$A$11,Personalkosten!$A$10,Personalkosten!$A$9,Personalkosten!$A$8,Personalkosten!$A$7,Personalkosten!$A$6,Personalkosten!$A$5</definedName>
  </definedNames>
  <calcPr calcId="162913"/>
</workbook>
</file>

<file path=xl/calcChain.xml><?xml version="1.0" encoding="utf-8"?>
<calcChain xmlns="http://schemas.openxmlformats.org/spreadsheetml/2006/main">
  <c r="D26" i="1" l="1"/>
  <c r="D52" i="1" l="1"/>
  <c r="H52" i="1" s="1"/>
  <c r="D51" i="1"/>
  <c r="H51" i="1" s="1"/>
  <c r="D50" i="1"/>
  <c r="H50" i="1" s="1"/>
  <c r="D48" i="1"/>
  <c r="H48" i="1" s="1"/>
  <c r="D47" i="1"/>
  <c r="H47" i="1" s="1"/>
  <c r="D45" i="1"/>
  <c r="H45" i="1" s="1"/>
  <c r="D46" i="1"/>
  <c r="H46" i="1" s="1"/>
  <c r="H44" i="1"/>
  <c r="H49" i="1"/>
  <c r="H64" i="1"/>
  <c r="H65" i="1"/>
  <c r="H66" i="1"/>
  <c r="H67" i="1"/>
  <c r="H68" i="1"/>
  <c r="H69" i="1"/>
  <c r="H70" i="1"/>
  <c r="C6" i="2"/>
  <c r="C7" i="2"/>
  <c r="C8" i="2"/>
  <c r="C9" i="2"/>
  <c r="C10" i="2"/>
  <c r="C11" i="2"/>
  <c r="C12" i="2"/>
  <c r="C13" i="2"/>
  <c r="H71" i="1" l="1"/>
  <c r="H16" i="1" s="1"/>
  <c r="H53" i="1"/>
  <c r="H15" i="1" s="1"/>
  <c r="H26" i="1" s="1"/>
  <c r="C9" i="7" s="1"/>
  <c r="C9" i="8" l="1"/>
  <c r="H23" i="1"/>
  <c r="C7" i="7" s="1"/>
  <c r="H28" i="1" l="1"/>
  <c r="H30" i="1" s="1"/>
  <c r="C7" i="8"/>
  <c r="C11" i="8" l="1"/>
  <c r="C11" i="7"/>
  <c r="H32" i="1"/>
  <c r="C5" i="7" l="1"/>
  <c r="C13" i="7" s="1"/>
  <c r="C5" i="8"/>
  <c r="C13" i="8" s="1"/>
  <c r="C15" i="8" s="1"/>
  <c r="H34" i="1"/>
  <c r="H36" i="1" s="1"/>
  <c r="C15" i="7" l="1"/>
  <c r="C17" i="7" s="1"/>
</calcChain>
</file>

<file path=xl/sharedStrings.xml><?xml version="1.0" encoding="utf-8"?>
<sst xmlns="http://schemas.openxmlformats.org/spreadsheetml/2006/main" count="436" uniqueCount="311">
  <si>
    <t>Direkte Kosten</t>
  </si>
  <si>
    <t xml:space="preserve">Personal  </t>
  </si>
  <si>
    <t>Indirekte Kosten</t>
  </si>
  <si>
    <t xml:space="preserve">Totale Kosten </t>
  </si>
  <si>
    <t>Preis der Dienstleistung (netto)</t>
  </si>
  <si>
    <t>Preis der Dienstleistung (brutto)</t>
  </si>
  <si>
    <t>Von</t>
  </si>
  <si>
    <t>Bis</t>
  </si>
  <si>
    <t>Monate</t>
  </si>
  <si>
    <t>Personalvollkosten (PVK) je Stunde</t>
  </si>
  <si>
    <t>Gerät abrechenbar in Laufzeit</t>
  </si>
  <si>
    <t>USt (19%)</t>
  </si>
  <si>
    <t>Projektbezeichnung:</t>
  </si>
  <si>
    <t>Nutzungsanteil im Projekt in %</t>
  </si>
  <si>
    <t>Berechnung der Personalkosten für das Projekt</t>
  </si>
  <si>
    <t>Summe der Investitionskosten</t>
  </si>
  <si>
    <t>Abschreib-ungsdauer Monate</t>
  </si>
  <si>
    <t>Eingaben können nur in den grau unterlegten Feldern erfolgen.</t>
  </si>
  <si>
    <t>Berechnung der Kosten von Geräten, die aus dem Projekt finanziert werden</t>
  </si>
  <si>
    <t>Anzuwenden bei Auftragsforschung, insbesondere mit Industrieunternehmen</t>
  </si>
  <si>
    <t xml:space="preserve">Die im Vorhaben in Rechnung gestellte Arbeitszeit ist anhand der entsprechenden einheitlichen Zeiterfassungsbögen nachzuweisen. Diese müssen als Buchungsbeleg und Nachweis für die Prüfung vorliegen. </t>
  </si>
  <si>
    <t>Vollkosten in Euro für das Projekt</t>
  </si>
  <si>
    <t>Laufbahngruppe</t>
  </si>
  <si>
    <t>Einfacher Dienst</t>
  </si>
  <si>
    <t>Mittlerer Dienst</t>
  </si>
  <si>
    <t>Gehobener Dienst</t>
  </si>
  <si>
    <t>BAT IIa / E13H</t>
  </si>
  <si>
    <t>Normkostenkategorie Nr.</t>
  </si>
  <si>
    <t>Normkostensatz in € pro Jahr</t>
  </si>
  <si>
    <t>Höherer Dienst A Besoldung</t>
  </si>
  <si>
    <t>Höherer Dienst B Besoldung</t>
  </si>
  <si>
    <t>zu kalkulierende Kosten pro Jahr (€)</t>
  </si>
  <si>
    <t xml:space="preserve"> TVL Entgeltgruppe</t>
  </si>
  <si>
    <t>Normkosten-kategorie</t>
  </si>
  <si>
    <t>Zu kalkulierende Personalkostensätze für die TVL-Entgeltgruppen</t>
  </si>
  <si>
    <r>
      <t xml:space="preserve">Personalvollkosten je Stunde 
</t>
    </r>
    <r>
      <rPr>
        <sz val="8"/>
        <rFont val="Arial"/>
        <family val="2"/>
      </rPr>
      <t>(bei 1689 Arbeitsstunden im Jahr lt. VwV-Kostenfestlegung)</t>
    </r>
  </si>
  <si>
    <t>EG1 bis 8</t>
  </si>
  <si>
    <t>C3/C4/W3</t>
  </si>
  <si>
    <t>EG9 bis 12</t>
  </si>
  <si>
    <t>EG13</t>
  </si>
  <si>
    <t>EG13Ü Stufen 2/3</t>
  </si>
  <si>
    <t>EG13Ü Stufen 4a/4b/5</t>
  </si>
  <si>
    <t>EG14/EG15/EG15Ü</t>
  </si>
  <si>
    <t xml:space="preserve">Summe Personalkosten </t>
  </si>
  <si>
    <t>EUR gesamtes Projekt</t>
  </si>
  <si>
    <t>C1/C2/W1/W2</t>
  </si>
  <si>
    <t>Projektlaufzeit (bzw. Anzahl der Monate, die das Gerät im Projekt genutzt wird)</t>
  </si>
  <si>
    <t>Investitionen (siehe Seite 2 - Maschinenblatt)</t>
  </si>
  <si>
    <t>Im Standardfall wird das Investitionsgut während der Projektlaufzeit voll abgeschrieben und zu 100% für das Projekt eingesetzt. Dementsprechend ist es dann auch voll aus dem Projekt finanziert. Ist dies nicht der Fall, weil das Investitionsgut mit hoher Wahrscheinlichkeit auch nach der Projektlaufzeit noch an der UHOH genutzt wird oder das Gerät nur zum Teil für das Projekt zum Einsatz kommt und noch für andere Zwecke genutzt wird, so muss der Projektverantwortliche die Differenz zwischen Anschaffungspreis und Abrechnungsbetrag im Projekt anderweitig aufbringen.</t>
  </si>
  <si>
    <t>Geplante Arbeitsstunden im Projekt pro Monat</t>
  </si>
  <si>
    <t>Statt den Projektpreis anhand der Tabelle zu kalkulieren kann bei Vorhandensein eines Marktpreises auch die Anlage I - Marktpreis ausgefüllt werden.</t>
  </si>
  <si>
    <t>Investitionen</t>
  </si>
  <si>
    <t>Zuschlagssätze 2013</t>
  </si>
  <si>
    <t>Fachgebietsnummer</t>
  </si>
  <si>
    <t>Zuschlagssatz</t>
  </si>
  <si>
    <t>Experimentelle Geisteswissenschaften</t>
  </si>
  <si>
    <t>Theoretische Geisteswissenschaften</t>
  </si>
  <si>
    <t>Naturwissenschaften</t>
  </si>
  <si>
    <t>Agrar- und Ernährungswissenschaften</t>
  </si>
  <si>
    <t>580A</t>
  </si>
  <si>
    <t>530D</t>
  </si>
  <si>
    <t>570A</t>
  </si>
  <si>
    <t>570E</t>
  </si>
  <si>
    <t>540B</t>
  </si>
  <si>
    <t>540G</t>
  </si>
  <si>
    <t>410a</t>
  </si>
  <si>
    <t>410b</t>
  </si>
  <si>
    <t>410c</t>
  </si>
  <si>
    <t>420a</t>
  </si>
  <si>
    <t>420b</t>
  </si>
  <si>
    <t>430a</t>
  </si>
  <si>
    <t>430b</t>
  </si>
  <si>
    <t>490a</t>
  </si>
  <si>
    <t>490b</t>
  </si>
  <si>
    <t>490c</t>
  </si>
  <si>
    <t>490d</t>
  </si>
  <si>
    <t>510a</t>
  </si>
  <si>
    <t>510b</t>
  </si>
  <si>
    <t>510c</t>
  </si>
  <si>
    <t>510d</t>
  </si>
  <si>
    <t>510e</t>
  </si>
  <si>
    <t>510f</t>
  </si>
  <si>
    <t>520A</t>
  </si>
  <si>
    <t>520B</t>
  </si>
  <si>
    <t>520C</t>
  </si>
  <si>
    <t>520D</t>
  </si>
  <si>
    <t>520E</t>
  </si>
  <si>
    <t>520F</t>
  </si>
  <si>
    <t>520G</t>
  </si>
  <si>
    <t>520H</t>
  </si>
  <si>
    <t>520I</t>
  </si>
  <si>
    <t>520K</t>
  </si>
  <si>
    <t>520J</t>
  </si>
  <si>
    <t>530A</t>
  </si>
  <si>
    <t>530B</t>
  </si>
  <si>
    <t>530C</t>
  </si>
  <si>
    <t>540A</t>
  </si>
  <si>
    <t>540C</t>
  </si>
  <si>
    <t>540E</t>
  </si>
  <si>
    <t>540F</t>
  </si>
  <si>
    <t>550A</t>
  </si>
  <si>
    <t>550B</t>
  </si>
  <si>
    <t>550C</t>
  </si>
  <si>
    <t>550D</t>
  </si>
  <si>
    <t>560A</t>
  </si>
  <si>
    <t>560B</t>
  </si>
  <si>
    <t>560C</t>
  </si>
  <si>
    <t>560D</t>
  </si>
  <si>
    <t>570B</t>
  </si>
  <si>
    <t>570C</t>
  </si>
  <si>
    <t>570D</t>
  </si>
  <si>
    <t>570F</t>
  </si>
  <si>
    <t>580B</t>
  </si>
  <si>
    <t>580C</t>
  </si>
  <si>
    <t>130a</t>
  </si>
  <si>
    <t>130b</t>
  </si>
  <si>
    <t>170a</t>
  </si>
  <si>
    <t>170b</t>
  </si>
  <si>
    <t>210a</t>
  </si>
  <si>
    <t>210b</t>
  </si>
  <si>
    <t>220a</t>
  </si>
  <si>
    <t>220b</t>
  </si>
  <si>
    <t>220c</t>
  </si>
  <si>
    <t>230a</t>
  </si>
  <si>
    <t>230b</t>
  </si>
  <si>
    <t>230c</t>
  </si>
  <si>
    <t>240a</t>
  </si>
  <si>
    <t>240b</t>
  </si>
  <si>
    <t>250a</t>
  </si>
  <si>
    <t>250b</t>
  </si>
  <si>
    <t>260a</t>
  </si>
  <si>
    <t>260b</t>
  </si>
  <si>
    <t>140a</t>
  </si>
  <si>
    <t>140b</t>
  </si>
  <si>
    <t>140c</t>
  </si>
  <si>
    <t>140d</t>
  </si>
  <si>
    <t>150a</t>
  </si>
  <si>
    <t>150b</t>
  </si>
  <si>
    <t>150c</t>
  </si>
  <si>
    <t>150d</t>
  </si>
  <si>
    <t>150e</t>
  </si>
  <si>
    <t>150f</t>
  </si>
  <si>
    <t>150g</t>
  </si>
  <si>
    <t>150i</t>
  </si>
  <si>
    <t>150k</t>
  </si>
  <si>
    <t>180a</t>
  </si>
  <si>
    <t>180b</t>
  </si>
  <si>
    <t>180c</t>
  </si>
  <si>
    <t>180d</t>
  </si>
  <si>
    <t>310a</t>
  </si>
  <si>
    <t>310b</t>
  </si>
  <si>
    <t>310d</t>
  </si>
  <si>
    <t>320a</t>
  </si>
  <si>
    <t>320b</t>
  </si>
  <si>
    <t>340a</t>
  </si>
  <si>
    <t>340b</t>
  </si>
  <si>
    <t>340c</t>
  </si>
  <si>
    <t>340d</t>
  </si>
  <si>
    <t>340e</t>
  </si>
  <si>
    <t>340f</t>
  </si>
  <si>
    <t>340h</t>
  </si>
  <si>
    <t>340i</t>
  </si>
  <si>
    <t>350a</t>
  </si>
  <si>
    <t>350b</t>
  </si>
  <si>
    <t>350c</t>
  </si>
  <si>
    <t>350d</t>
  </si>
  <si>
    <t>360a</t>
  </si>
  <si>
    <t>360b</t>
  </si>
  <si>
    <t>360c</t>
  </si>
  <si>
    <t>380a</t>
  </si>
  <si>
    <t>380b</t>
  </si>
  <si>
    <t>380c</t>
  </si>
  <si>
    <t>440a</t>
  </si>
  <si>
    <t>440b</t>
  </si>
  <si>
    <t>440c</t>
  </si>
  <si>
    <t>440d</t>
  </si>
  <si>
    <t>440e</t>
  </si>
  <si>
    <t>440f</t>
  </si>
  <si>
    <t>460a</t>
  </si>
  <si>
    <t>460b</t>
  </si>
  <si>
    <t>470a</t>
  </si>
  <si>
    <t>470b</t>
  </si>
  <si>
    <t>470c</t>
  </si>
  <si>
    <t>480a</t>
  </si>
  <si>
    <t>480b</t>
  </si>
  <si>
    <r>
      <t xml:space="preserve">Zuschlagssatz auf Personalkosten
</t>
    </r>
    <r>
      <rPr>
        <b/>
        <sz val="10"/>
        <color indexed="10"/>
        <rFont val="Arial"/>
        <family val="2"/>
      </rPr>
      <t>Bitte geben Sie die Einrichtungsnummer/Fachgebietsnummer ein (im Format: 100a)</t>
    </r>
  </si>
  <si>
    <t>Anleitung zur Kalkulation von Auftragsforschungsprojekten oder anderen wirtschaftlichen Projekten</t>
  </si>
  <si>
    <t>Aus Landesmitteln finanziertes Personal</t>
  </si>
  <si>
    <t>Durch das Projekt finanziertes Personal</t>
  </si>
  <si>
    <t>Im Projekt mitarbeitendes Personal (Name)</t>
  </si>
  <si>
    <t>460c</t>
  </si>
  <si>
    <t>460d</t>
  </si>
  <si>
    <t>460e</t>
  </si>
  <si>
    <t>460f</t>
  </si>
  <si>
    <t>460g</t>
  </si>
  <si>
    <t>460h</t>
  </si>
  <si>
    <t>490e</t>
  </si>
  <si>
    <t>490f</t>
  </si>
  <si>
    <t>490g</t>
  </si>
  <si>
    <t>490h</t>
  </si>
  <si>
    <t>490i</t>
  </si>
  <si>
    <t>Verwaltung und Zentrale Einrichtungen</t>
  </si>
  <si>
    <t>Anschaffungspreis (netto, ohne MwSt)</t>
  </si>
  <si>
    <t>Forschungs- und Lehrzulage für W-Professur</t>
  </si>
  <si>
    <t>EG1 bis 4</t>
  </si>
  <si>
    <t>C1/C2/C3/W1/W2</t>
  </si>
  <si>
    <t>C4/W3</t>
  </si>
  <si>
    <r>
      <t>Verbrauchsmaterialien</t>
    </r>
    <r>
      <rPr>
        <b/>
        <vertAlign val="superscript"/>
        <sz val="10"/>
        <rFont val="Arial"/>
        <family val="2"/>
      </rPr>
      <t>1)</t>
    </r>
  </si>
  <si>
    <r>
      <t>Reise- und Aufenthaltskosten</t>
    </r>
    <r>
      <rPr>
        <b/>
        <vertAlign val="superscript"/>
        <sz val="10"/>
        <rFont val="Arial"/>
        <family val="2"/>
      </rPr>
      <t xml:space="preserve">1) </t>
    </r>
  </si>
  <si>
    <r>
      <t>Sonstige direkte Kosten</t>
    </r>
    <r>
      <rPr>
        <b/>
        <vertAlign val="superscript"/>
        <sz val="10"/>
        <rFont val="Arial"/>
        <family val="2"/>
      </rPr>
      <t>1), 2)</t>
    </r>
  </si>
  <si>
    <r>
      <rPr>
        <vertAlign val="superscript"/>
        <sz val="10"/>
        <rFont val="Arial"/>
        <family val="2"/>
      </rPr>
      <t>1)</t>
    </r>
    <r>
      <rPr>
        <sz val="10"/>
        <rFont val="Arial"/>
        <family val="2"/>
      </rPr>
      <t xml:space="preserve"> Netto-Beträge</t>
    </r>
  </si>
  <si>
    <r>
      <rPr>
        <vertAlign val="superscript"/>
        <sz val="10"/>
        <rFont val="Arial"/>
        <family val="2"/>
      </rPr>
      <t>2)</t>
    </r>
    <r>
      <rPr>
        <sz val="10"/>
        <rFont val="Arial"/>
        <family val="2"/>
      </rPr>
      <t xml:space="preserve"> Kosten für die wissenschaftlichen Hilfskräfte sind unter diese Position einzufügen</t>
    </r>
  </si>
  <si>
    <t>460m</t>
  </si>
  <si>
    <t>570G</t>
  </si>
  <si>
    <t>560F</t>
  </si>
  <si>
    <t>120b</t>
  </si>
  <si>
    <t>190m</t>
  </si>
  <si>
    <t>340ag</t>
  </si>
  <si>
    <t>340k</t>
  </si>
  <si>
    <t>190a</t>
  </si>
  <si>
    <t>190b</t>
  </si>
  <si>
    <t>190c</t>
  </si>
  <si>
    <t>190d</t>
  </si>
  <si>
    <t>190e</t>
  </si>
  <si>
    <t>190f</t>
  </si>
  <si>
    <t>190g</t>
  </si>
  <si>
    <t>190h</t>
  </si>
  <si>
    <t>190i</t>
  </si>
  <si>
    <t>190k</t>
  </si>
  <si>
    <t>190n</t>
  </si>
  <si>
    <t>190p</t>
  </si>
  <si>
    <t>190r</t>
  </si>
  <si>
    <t>190s</t>
  </si>
  <si>
    <t>190t</t>
  </si>
  <si>
    <t>190v</t>
  </si>
  <si>
    <t>190z</t>
  </si>
  <si>
    <t>150h</t>
  </si>
  <si>
    <t>460k</t>
  </si>
  <si>
    <t>Geisterwissenschaften (A+B)</t>
  </si>
  <si>
    <t>Naturwissenschaften ©</t>
  </si>
  <si>
    <t>Agrar- und Ernährungswissenschaften (D)</t>
  </si>
  <si>
    <t>EG13Ü/EG14/EG15/EG15Ü</t>
  </si>
  <si>
    <t>EG5 bis 9a</t>
  </si>
  <si>
    <t>EG9b bis 12</t>
  </si>
  <si>
    <r>
      <rPr>
        <b/>
        <sz val="12"/>
        <rFont val="Arial"/>
        <family val="2"/>
      </rPr>
      <t>3. Wie wird die Tabelle verwendet?</t>
    </r>
    <r>
      <rPr>
        <sz val="12"/>
        <rFont val="Arial"/>
        <family val="2"/>
      </rPr>
      <t xml:space="preserve">
Wenn sichergestellt ist, dass Sie Ihr Projekt zu Vollkosten kalkulieren müssen, hilft Ihnen die Tabellenvorlage im zweiten Tabellenblatt 'Kalkulation' dabei. Sie brauchen nur die grauen Felder auszufüllen.</t>
    </r>
  </si>
  <si>
    <t xml:space="preserve">https://www.uni-hohenheim.de/arbeitszeit </t>
  </si>
  <si>
    <r>
      <rPr>
        <b/>
        <sz val="12"/>
        <rFont val="Arial"/>
        <family val="2"/>
      </rPr>
      <t>a) Allgemeine Angaben zum Projekt - Zeilen 7 bis 11:</t>
    </r>
    <r>
      <rPr>
        <sz val="12"/>
        <rFont val="Arial"/>
        <family val="2"/>
      </rPr>
      <t xml:space="preserve">
Bitte geben Sie in den Zeilen 7-11 zunächst einige allgemeine Angaben zum Projekt ein.</t>
    </r>
  </si>
  <si>
    <t xml:space="preserve">Bitte beachten Sie, dass es bei einer Prüfung - z.B. durch den Rechnungshof - ernste Konsequenzen zur Folge haben kann, wenn Sie dem Beihilferahmen zuwider handeln. </t>
  </si>
  <si>
    <r>
      <rPr>
        <b/>
        <sz val="12"/>
        <rFont val="Arial"/>
        <family val="2"/>
      </rPr>
      <t>4. Was tun bei Fragen oder Problemen?</t>
    </r>
    <r>
      <rPr>
        <sz val="12"/>
        <rFont val="Arial"/>
        <family val="2"/>
      </rPr>
      <t xml:space="preserve">
Wenn Ihnen die Verwendung der Tabelle unklar ist oder Probleme auftreten, wenden Sie sich bitte möglichst frühzeitig an die Abteilung Forschungsförderung. Wir helfen Ihnen gerne bei allen Fragen, die auftauchen können. Selbstverständlich kalkulieren wir Ihr Projekt auch gerne mit Ihnen zusammen, oder prüfen Ihre fertige Kalkulation. </t>
    </r>
  </si>
  <si>
    <r>
      <rPr>
        <b/>
        <sz val="12"/>
        <rFont val="Arial"/>
        <family val="2"/>
      </rPr>
      <t>1. Wofür ist die Kalkulationstabelle anzuwenden?</t>
    </r>
    <r>
      <rPr>
        <sz val="12"/>
        <rFont val="Arial"/>
        <family val="2"/>
      </rPr>
      <t xml:space="preserve">
Auftragsforschung (z.B. wenn eine Firma Ihnen einen bestimmten Forschungsauftrag erteilt und Sie dafür bezahlt) zählt in der Regel zu den sog. wirtschaftlichen Aktivitäten einer Universität und unterliegt damit bestimmten rechtlichen Vorgaben (dem sog. EU-Beihilferahmen). Es soll verhindert werden, dass staatlich finanzierte Einrichtungen wie Universitäten bestimmte Leistungen am Markt billiger anbieten können als ihre privatwirtschaftlichen Konkurrenten. Da unsere Gebäude, ein Teil des Personals, der Infrastruktur und auch der Betriebskosten (z.B. Strom oder Wasser) durch Landesmittel bereits finanziert werden, wäre unser Angebot im Zweifelsfall viel günstiger für den Auftraggeber als das eines privaten Konkurrenzunternehmens, das all diese Kosten selber tragen und daher in das Angebot einkalkulieren müsste. Um eine solche Wettbewerbsverzerrung zu vermeiden, müssen wir in diesen Fällen - also bei wirtschaftlichen Aktivitäten, bei denen wir am Markt agieren und mit anderen in Konkurrenz treten - zu Vollkosten kalkulieren und anbieten. So wird verhindert, dass durch unsere staatlich finanzierten Ressourcen Unternehmen der Privatwirtschaft indirekt subventioniert werden, indem wir ihnen unsere Leistungen zu nicht marktüblichen Preisen anbieten.</t>
    </r>
  </si>
  <si>
    <t>Diese Kalkulationstabelle sowie deren Inhalte sind ausschließlich für den internen Dienstgebrauch zu verwenden, da sie wichtige geheimhaltungspflichtige Angaben, wie die Angabe der indirekten Kosten, enthält.</t>
  </si>
  <si>
    <t>Projektleitung:</t>
  </si>
  <si>
    <t xml:space="preserve">af@verwaltung.uni-hohenheim.de </t>
  </si>
  <si>
    <r>
      <rPr>
        <b/>
        <sz val="12"/>
        <rFont val="Arial"/>
        <family val="2"/>
      </rPr>
      <t>2. Muss mein Projekt zu Vollkosten kalkuliert werden?</t>
    </r>
    <r>
      <rPr>
        <sz val="12"/>
        <rFont val="Arial"/>
        <family val="2"/>
      </rPr>
      <t xml:space="preserve">
</t>
    </r>
    <r>
      <rPr>
        <b/>
        <sz val="12"/>
        <color rgb="FF0000FF"/>
        <rFont val="Arial"/>
        <family val="2"/>
      </rPr>
      <t xml:space="preserve">Wenn Sie sich nicht ganz sicher sind, ob Ihr Projekt eine wirtschaftliche Aktivität ist und zu Vollkosten kalkuliert werden muss, wenden Sie sich bitte an die Abteilung Forschungsförderung:  </t>
    </r>
  </si>
  <si>
    <t xml:space="preserve"> Sollten Sie auch hier nicht fündig werden oder Unklarheiten bleiben, wenden Sie sich bitte an die Abteilung Wirtschaft.
-Wird ein Gerät nur im vorliegenden Projekt genutzt, so tragen Sie in Spalte 5 (Nutzungsanteil) bitte 100% ein. In manchen Fällen wird ein Gerät jedoch auch noch für andere Zwecke oder Projekte eingesetzt. Schätzen Sie dann bitte den entsprechenden Nutzungsanteil in % und tragen ein. Sie sollten den Nutzungsanteil im Projekt z.B. anhand eines Belegungsplans/Laborbuchs etc. nachweisen können.
- Die Tabelle berechnet dann automatisch die gesamten Investitionskosten für das Projekt und übernimmt diesen Wert auch automatisch in die Übersichtstabelle (Zeilen 13-37).
</t>
  </si>
  <si>
    <t>Einrichtung/Fachgebiet:</t>
  </si>
  <si>
    <t>Projektlaufzeit:</t>
  </si>
  <si>
    <t>Bearbeitung AF:</t>
  </si>
  <si>
    <t>440g</t>
  </si>
  <si>
    <t>350e</t>
  </si>
  <si>
    <t>150l</t>
  </si>
  <si>
    <t>190o</t>
  </si>
  <si>
    <t>120c</t>
  </si>
  <si>
    <t>120a</t>
  </si>
  <si>
    <t>420d</t>
  </si>
  <si>
    <t>430c</t>
  </si>
  <si>
    <t>520M</t>
  </si>
  <si>
    <t>560E</t>
  </si>
  <si>
    <t>560G</t>
  </si>
  <si>
    <t>Investitionen größer 800 € (netto, ohne MwSt.)</t>
  </si>
  <si>
    <t>Bitte hier Investitionsgüter über 800 € (exkl. MwSt.) angeben, die aus dem Projekt finanziert werden. Investitionensgüter unter 800 € (exkl. MwSt) bitte unter dem Punkt Verbrauchsmaterialien (Seite 1) erfassen.</t>
  </si>
  <si>
    <r>
      <rPr>
        <b/>
        <sz val="12"/>
        <rFont val="Arial"/>
        <family val="2"/>
      </rPr>
      <t>e) Ermittlung des Marktpreises (ab Zeile 80):</t>
    </r>
    <r>
      <rPr>
        <sz val="12"/>
        <rFont val="Arial"/>
        <family val="2"/>
      </rPr>
      <t xml:space="preserve">
- Sollte sich für Ihr Projekt die Ermittlung des Angebotspreises über die beschriebene Kalkulation nicht eigenen, können Sie ggf. auch zum sog. marktüblichen Preis anbieten. Hierbei müssen Sie jedoch nachweisen, wie Sie den marktüblichen Preis ermittelt haben (ggf. durch Angebote/Preislisten von Firmen über die gleiche Leistung etc.). Bitte beschreiben Sie Ihr Vorgehen ab Zeile 83. Vermerken Sie bitte auch, warum Sie zum Marktpreis anbieten möchten und nicht wie üblich die Vollkostenkalkulation wählen. 
- Bitte beachten Sie: wenn Sie zum Marktpreis anbieten möchten, muss sichergestellt sein, dass der Angebotspreis für die Durchführung des Vorhabens in Hohenheim ausreicht. Der Bedarf wird mit Hilfe dieser Kalkulationstabelle berechnet.
</t>
    </r>
  </si>
  <si>
    <r>
      <t>Unteraufträge extern</t>
    </r>
    <r>
      <rPr>
        <b/>
        <vertAlign val="superscript"/>
        <sz val="10"/>
        <rFont val="Arial"/>
        <family val="2"/>
      </rPr>
      <t>1)</t>
    </r>
  </si>
  <si>
    <r>
      <t>Unteraufträge intern</t>
    </r>
    <r>
      <rPr>
        <b/>
        <vertAlign val="superscript"/>
        <sz val="10"/>
        <rFont val="Arial"/>
        <family val="2"/>
      </rPr>
      <t>1), 3)</t>
    </r>
  </si>
  <si>
    <r>
      <rPr>
        <vertAlign val="superscript"/>
        <sz val="10"/>
        <rFont val="Arial"/>
        <family val="2"/>
      </rPr>
      <t>3)</t>
    </r>
    <r>
      <rPr>
        <sz val="10"/>
        <rFont val="Arial"/>
        <family val="2"/>
      </rPr>
      <t xml:space="preserve"> Leistungen weiterer interner UHOH-Einrichtungen; bitte die Vollkosten-Kalkulation der Einrichtung beifügen.</t>
    </r>
  </si>
  <si>
    <t>Preis der Dienstleistung netto</t>
  </si>
  <si>
    <t>Rückfluss aus den indirekten Kosten</t>
  </si>
  <si>
    <t>davon direkte Kosten</t>
  </si>
  <si>
    <t>Overhead (12,5% des Nettopreises)*</t>
  </si>
  <si>
    <t>gem. Kalkulation</t>
  </si>
  <si>
    <t>Budgetkalkulation 2025</t>
  </si>
  <si>
    <t>(min 10% der totalen Kosten)</t>
  </si>
  <si>
    <t xml:space="preserve">Gewinn/Risikozuschlag  </t>
  </si>
  <si>
    <t>Anzahl Monate</t>
  </si>
  <si>
    <t>Entgeltgruppe 
TV-L</t>
  </si>
  <si>
    <r>
      <rPr>
        <b/>
        <sz val="12"/>
        <rFont val="Arial"/>
        <family val="2"/>
      </rPr>
      <t>b) Berechnung der Personalkosten (gelber Bereich) - Zeilen 40 bis 53:</t>
    </r>
    <r>
      <rPr>
        <sz val="12"/>
        <rFont val="Arial"/>
        <family val="2"/>
      </rPr>
      <t xml:space="preserve">
- Listen Sie hier bitte alle Personen, die am Projekt mitarbeiten werden, egal ob sie aus dem Projekt oder aus Haushaltsmitteln finanziert werden. Kennen Sie den Namen der Person noch nicht, so geben Sie bitte "N.N." ein.
- In der Spalte 'Entgeltgruppe' können Sie die Eingruppierung der Mitarbeitenden aus einer Drop-down-Liste auswählen. Dadurch ergeben sich automatisch die Personalvollkosten pro Stunde in Spalte 3.
- Überlegen Sie sich dann bitte, wieviel Stunden pro Monat die Mitarbeitenden voraussichtlich im Projekt arbeiten sollen, und über wie viele Monate, und tragen Sie diese beiden Angaben in die Spalten 4 und 5 ein. Die gesamten Personalkosten pro Mitarbeitenden und für das ganze Projekt werden durch die Tabelle automatisch berechnet und dann auch automatisch in die Übersichtstabelle (orange umrandet, Zeilen 13-37) übernommen.
- Bitte beachten Sie, dass alle am Projekt beteiligten Mitarbeitenden die Arbeitszeit erfassen und nachweisen müssen, die sie für das Projekt aufwenden. Verwenden Sie dazu bitte die Zeiterfassungstabelle, die Sie auf der folgenden Intranetseite  finden (rechte Spalte "Projektbezogenes Arbeitszeitblatt"): 
</t>
    </r>
  </si>
  <si>
    <r>
      <rPr>
        <b/>
        <sz val="12"/>
        <rFont val="Arial"/>
        <family val="2"/>
      </rPr>
      <t>d) Vervollständigen der Übersichtstabelle (Zeilen 13 bis 37):</t>
    </r>
    <r>
      <rPr>
        <sz val="12"/>
        <rFont val="Arial"/>
        <family val="2"/>
      </rPr>
      <t xml:space="preserve">
- Bitte geben Sie nun in den Zeilen 17 bis 21 die Kosten für die entsprechenden Positionen ein. In den Zeilen 17, 18, 20, 21 tragen Sie bitte die Netto-Beträge ein.
- Zur Berechnung der indirekten Kosten (Zeilen 24 und 25) tragen Sie bitte in die Zelle C25 Ihre Fachgebiets-/Einrichtungs-/Institutsnummer ein. Bitte vergessen Sie ggf. den Buchstaben nicht. 
- Die Tabelle berechnet dann automatisch den richtigen Zuschlagssatz, und die Fehlermeldungen #NV verschwinden aus der Tabelle. 
- Als Gewinn-/Risikozuschlag setzen Sie mindestens 10% an (gerne auch mehr). Sie können den entsprechenden Wert in Zeile C29 anpassen. 
- Alle weiteren Berechnungen nimmt dieTabelle automatisch vor.</t>
    </r>
  </si>
  <si>
    <r>
      <rPr>
        <b/>
        <sz val="12"/>
        <rFont val="Arial"/>
        <family val="2"/>
      </rPr>
      <t>c) Berechnung der Investitionen (orangener Bereich) - Zeilen 60 bis 76:</t>
    </r>
    <r>
      <rPr>
        <sz val="12"/>
        <rFont val="Arial"/>
        <family val="2"/>
      </rPr>
      <t xml:space="preserve">
- Bitte listen Sie hier die Geräte, die aus dem Projekt finanziert werden sollen. (Bereits vorhandene Geräte, die im Projekt eingesetzt werden, sind über die Zuschlagssätze erfasst und brauchen nicht gelistet zu werden).
- Geben Sie in Spalte 3 ein, wieviele Monate das Gerät im Projekt genutzt werden soll (meist die gesamte Projektlaufzeit). 
- Bzgl. der Abschreibungsdauer des Geräts  (Spalte 4) kontaktieren Sie bitte Frau Frohmüller (susanne.frohmueller@verwaltung.uni-hohenheim.de), AW3 (Finanzbuchhaltung und Zahlungsverkehr)</t>
    </r>
  </si>
  <si>
    <t>560H</t>
  </si>
  <si>
    <t>580a</t>
  </si>
  <si>
    <t>580b</t>
  </si>
  <si>
    <t>580c</t>
  </si>
  <si>
    <t>580d</t>
  </si>
  <si>
    <t>190j</t>
  </si>
  <si>
    <t>150j</t>
  </si>
  <si>
    <t>460n</t>
  </si>
  <si>
    <t>Overhead (12,5% des Nettopreises)</t>
  </si>
  <si>
    <t>nur dieser Betrag steht für die Durchführung des Projektes zur Verfügung</t>
  </si>
  <si>
    <t>dieser Betrag darf nicht projektbezogen eingesetzt werden</t>
  </si>
  <si>
    <t>verbleibt am Ende des Projektes beim Fachgebiet und steht für hoheitliche Forschung und Lehre zur Verfügung (darf nicht negativ sein)</t>
  </si>
  <si>
    <t>Steuer-Overhead (8% des Nettopreises)</t>
  </si>
  <si>
    <t xml:space="preserve">davon indirekte Kosten </t>
  </si>
  <si>
    <t>davon Gewinn</t>
  </si>
  <si>
    <t>wird zentral einbehalten (aus indirekten Kosten/Gewinn)</t>
  </si>
  <si>
    <t xml:space="preserve"> Rückflüsse bei F&amp;E-Projekten
(Betrieb gewerblicher Art: Auftragsforschung)</t>
  </si>
  <si>
    <r>
      <rPr>
        <b/>
        <sz val="12"/>
        <rFont val="Arial"/>
        <family val="2"/>
      </rPr>
      <t>f) Steuerlast (Körperschaftsteuer, Kapitalertragsteuer, Solidaritätszuschlag) ab 2025:</t>
    </r>
    <r>
      <rPr>
        <sz val="12"/>
        <rFont val="Arial"/>
        <family val="2"/>
      </rPr>
      <t xml:space="preserve">
- bei den wissenschaftlichen Dienstleistungen (Betrieb gewerblicher Art: Anwendung gesicherter wissenschaftlicher Erkenntnisse) werden ab 2025 die anfallenden Steuern verursachergerecht iHv 8% der eingehenden Nettoeinnahmen zusätzlich zu dem üblichen Overhead zentral einbehalten (s. Reiter "RückflussWissDL")
- bei den F&amp;E-Projekten (Betrieb gewerblicher Art: Auftragsforschung) entfällt diese zusätzliche Abgabe, da die F&amp;E-Projekte davon befreit bleiben (s. Reiter "RückflussFuE").
- Wenn Sie sich unsicher sind, ob es sich um F&amp;E-Projekt oder wissenschaftliche Dienstleistung handelt, sprich welcher den beiden Reiter für Ihren konkreten Fall zutrifft, können Sie sich gerne an die Abteilung Forschungsförderung wenden.
</t>
    </r>
  </si>
  <si>
    <t>Rückflüsse bei wissenschaftlichen Dienstleistungen
(Betrieb gewerblicher Art: Anwendung gesicherter wissenschaftlicher Erkenntnisse)</t>
  </si>
  <si>
    <t>wird zusätzlich zentral einbehalten für die Körperschaft- &amp; Kapitalertragssteuer (aus indirekten Kosten/Gewinn)</t>
  </si>
  <si>
    <t>aufgerundeter Preis</t>
  </si>
  <si>
    <t>oder Marktpreis</t>
  </si>
  <si>
    <t>Anmerkungen zur Kalkulation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</si>
</sst>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quot;;[Red]\-#,##0\ &quot;€&quot;"/>
    <numFmt numFmtId="8" formatCode="#,##0.00\ &quot;€&quot;;[Red]\-#,##0.00\ &quot;€&quot;"/>
    <numFmt numFmtId="44" formatCode="_-* #,##0.00\ &quot;€&quot;_-;\-* #,##0.00\ &quot;€&quot;_-;_-* &quot;-&quot;??\ &quot;€&quot;_-;_-@_-"/>
    <numFmt numFmtId="164" formatCode="_-* #,##0.00\ _€_-;\-* #,##0.00\ _€_-;_-* &quot;-&quot;??\ _€_-;_-@_-"/>
    <numFmt numFmtId="165" formatCode="#,###"/>
    <numFmt numFmtId="166" formatCode="0.0%"/>
    <numFmt numFmtId="167" formatCode="0.0"/>
    <numFmt numFmtId="168" formatCode="#,##0_ ;\-#,##0\ "/>
    <numFmt numFmtId="169" formatCode="#,##0.00\ &quot;€&quot;"/>
  </numFmts>
  <fonts count="33"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u/>
      <sz val="20"/>
      <name val="Arial"/>
      <family val="2"/>
    </font>
    <font>
      <b/>
      <u/>
      <sz val="10"/>
      <name val="Arial"/>
      <family val="2"/>
    </font>
    <font>
      <b/>
      <sz val="11"/>
      <name val="Arial"/>
      <family val="2"/>
    </font>
    <font>
      <sz val="11"/>
      <name val="Arial"/>
      <family val="2"/>
    </font>
    <font>
      <b/>
      <sz val="11"/>
      <color indexed="10"/>
      <name val="Arial"/>
      <family val="2"/>
    </font>
    <font>
      <b/>
      <u/>
      <sz val="24"/>
      <name val="Arial"/>
      <family val="2"/>
    </font>
    <font>
      <sz val="12"/>
      <name val="Arial"/>
      <family val="2"/>
    </font>
    <font>
      <b/>
      <sz val="12"/>
      <name val="Arial"/>
      <family val="2"/>
    </font>
    <font>
      <b/>
      <sz val="14"/>
      <name val="Arial"/>
      <family val="2"/>
    </font>
    <font>
      <b/>
      <sz val="8"/>
      <name val="Arial"/>
      <family val="2"/>
    </font>
    <font>
      <sz val="11"/>
      <name val="Calibri"/>
      <family val="2"/>
    </font>
    <font>
      <b/>
      <sz val="16"/>
      <name val="Arial"/>
      <family val="2"/>
    </font>
    <font>
      <b/>
      <sz val="10"/>
      <color rgb="FFFF0000"/>
      <name val="Arial"/>
      <family val="2"/>
    </font>
    <font>
      <b/>
      <sz val="11"/>
      <color rgb="FFFF0000"/>
      <name val="Arial"/>
      <family val="2"/>
    </font>
    <font>
      <b/>
      <vertAlign val="superscript"/>
      <sz val="10"/>
      <name val="Arial"/>
      <family val="2"/>
    </font>
    <font>
      <vertAlign val="superscript"/>
      <sz val="10"/>
      <name val="Arial"/>
      <family val="2"/>
    </font>
    <font>
      <sz val="10"/>
      <color rgb="FFFF0000"/>
      <name val="Arial"/>
      <family val="2"/>
    </font>
    <font>
      <u/>
      <sz val="10"/>
      <color theme="10"/>
      <name val="Arial"/>
      <family val="2"/>
    </font>
    <font>
      <u/>
      <sz val="12"/>
      <color theme="10"/>
      <name val="Arial"/>
      <family val="2"/>
    </font>
    <font>
      <b/>
      <sz val="12"/>
      <color rgb="FFFF0000"/>
      <name val="Arial"/>
      <family val="2"/>
    </font>
    <font>
      <b/>
      <sz val="12"/>
      <color rgb="FF0000FF"/>
      <name val="Arial"/>
      <family val="2"/>
    </font>
    <font>
      <sz val="11"/>
      <color rgb="FF006100"/>
      <name val="Calibri"/>
      <family val="2"/>
      <scheme val="minor"/>
    </font>
    <font>
      <b/>
      <sz val="11"/>
      <color theme="1"/>
      <name val="Calibri"/>
      <family val="2"/>
      <scheme val="minor"/>
    </font>
    <font>
      <b/>
      <sz val="12"/>
      <color theme="1"/>
      <name val="Arial"/>
      <family val="2"/>
    </font>
    <font>
      <b/>
      <sz val="12"/>
      <color theme="1"/>
      <name val="Calibri"/>
      <family val="2"/>
      <scheme val="minor"/>
    </font>
    <font>
      <u/>
      <sz val="11"/>
      <color theme="1"/>
      <name val="Calibri"/>
      <family val="2"/>
      <scheme val="minor"/>
    </font>
    <font>
      <b/>
      <sz val="1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6EFCE"/>
      </patternFill>
    </fill>
    <fill>
      <patternFill patternType="solid">
        <fgColor theme="0" tint="-4.9989318521683403E-2"/>
        <bgColor indexed="64"/>
      </patternFill>
    </fill>
    <fill>
      <patternFill patternType="solid">
        <fgColor rgb="FFFFFF66"/>
        <bgColor indexed="64"/>
      </patternFill>
    </fill>
    <fill>
      <patternFill patternType="solid">
        <fgColor rgb="FF92D050"/>
        <bgColor indexed="64"/>
      </patternFill>
    </fill>
    <fill>
      <patternFill patternType="solid">
        <fgColor theme="9"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4">
    <xf numFmtId="0" fontId="0" fillId="0" borderId="0"/>
    <xf numFmtId="44" fontId="1" fillId="0" borderId="0" applyFont="0" applyFill="0" applyBorder="0" applyAlignment="0" applyProtection="0"/>
    <xf numFmtId="0" fontId="23" fillId="0" borderId="0" applyNumberFormat="0" applyFill="0" applyBorder="0" applyAlignment="0" applyProtection="0"/>
    <xf numFmtId="0" fontId="27" fillId="11" borderId="0" applyNumberFormat="0" applyBorder="0" applyAlignment="0" applyProtection="0"/>
  </cellStyleXfs>
  <cellXfs count="307">
    <xf numFmtId="0" fontId="0" fillId="0" borderId="0" xfId="0"/>
    <xf numFmtId="0" fontId="2" fillId="0" borderId="0" xfId="0" applyFont="1"/>
    <xf numFmtId="0" fontId="5" fillId="0" borderId="0" xfId="0" applyFont="1"/>
    <xf numFmtId="0" fontId="7" fillId="0" borderId="0" xfId="0" applyFont="1"/>
    <xf numFmtId="3" fontId="2" fillId="0" borderId="0" xfId="0" applyNumberFormat="1" applyFont="1"/>
    <xf numFmtId="3" fontId="5" fillId="0" borderId="0" xfId="0" applyNumberFormat="1" applyFont="1"/>
    <xf numFmtId="3" fontId="2" fillId="0" borderId="0" xfId="0" applyNumberFormat="1" applyFont="1" applyFill="1" applyBorder="1"/>
    <xf numFmtId="3" fontId="2" fillId="0" borderId="2" xfId="0" applyNumberFormat="1" applyFont="1" applyBorder="1"/>
    <xf numFmtId="3" fontId="5" fillId="0" borderId="2" xfId="0" applyNumberFormat="1" applyFont="1" applyBorder="1"/>
    <xf numFmtId="3" fontId="2" fillId="0" borderId="0" xfId="0" applyNumberFormat="1" applyFont="1" applyFill="1" applyBorder="1" applyProtection="1"/>
    <xf numFmtId="3" fontId="5" fillId="0" borderId="0" xfId="0" applyNumberFormat="1" applyFont="1" applyFill="1" applyBorder="1" applyProtection="1"/>
    <xf numFmtId="3" fontId="2" fillId="0" borderId="0" xfId="0" applyNumberFormat="1" applyFont="1" applyProtection="1"/>
    <xf numFmtId="3" fontId="5" fillId="0" borderId="0" xfId="0" applyNumberFormat="1" applyFont="1" applyProtection="1"/>
    <xf numFmtId="3" fontId="2" fillId="0" borderId="4" xfId="0" applyNumberFormat="1" applyFont="1" applyFill="1" applyBorder="1" applyProtection="1"/>
    <xf numFmtId="0" fontId="5" fillId="0" borderId="5" xfId="0" applyFont="1" applyFill="1" applyBorder="1"/>
    <xf numFmtId="0" fontId="5" fillId="0" borderId="0" xfId="0" applyFont="1" applyFill="1"/>
    <xf numFmtId="0" fontId="5" fillId="0" borderId="1" xfId="0" applyFont="1" applyBorder="1" applyAlignment="1">
      <alignment horizontal="center" vertical="center" wrapText="1"/>
    </xf>
    <xf numFmtId="0" fontId="5" fillId="0" borderId="0" xfId="0" applyFont="1" applyAlignment="1">
      <alignment wrapText="1"/>
    </xf>
    <xf numFmtId="0" fontId="7" fillId="0" borderId="0" xfId="0" applyFont="1" applyFill="1" applyAlignment="1">
      <alignment horizontal="left" vertical="center" wrapText="1"/>
    </xf>
    <xf numFmtId="0" fontId="5" fillId="0" borderId="0" xfId="0" applyFont="1" applyBorder="1"/>
    <xf numFmtId="0" fontId="5" fillId="0" borderId="0" xfId="0" applyFont="1" applyAlignment="1">
      <alignment horizontal="left" vertical="top"/>
    </xf>
    <xf numFmtId="165"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44" fontId="5" fillId="0" borderId="0" xfId="1" applyFont="1" applyFill="1" applyBorder="1" applyProtection="1">
      <protection hidden="1"/>
    </xf>
    <xf numFmtId="164" fontId="5" fillId="0" borderId="0" xfId="0" applyNumberFormat="1" applyFont="1" applyProtection="1">
      <protection hidden="1"/>
    </xf>
    <xf numFmtId="164" fontId="5" fillId="0" borderId="0" xfId="0" applyNumberFormat="1" applyFont="1" applyFill="1" applyBorder="1" applyProtection="1">
      <protection hidden="1"/>
    </xf>
    <xf numFmtId="44" fontId="5" fillId="0" borderId="0" xfId="1" applyFont="1" applyProtection="1">
      <protection hidden="1"/>
    </xf>
    <xf numFmtId="0" fontId="2" fillId="0" borderId="0" xfId="0" applyFont="1" applyBorder="1"/>
    <xf numFmtId="44" fontId="5" fillId="0" borderId="0" xfId="1" applyFont="1" applyBorder="1" applyProtection="1">
      <protection hidden="1"/>
    </xf>
    <xf numFmtId="0" fontId="2" fillId="0" borderId="2" xfId="0" applyFont="1" applyBorder="1"/>
    <xf numFmtId="0" fontId="5" fillId="0" borderId="2" xfId="0" applyFont="1" applyBorder="1"/>
    <xf numFmtId="44" fontId="5" fillId="0" borderId="2" xfId="1" applyFont="1" applyBorder="1" applyProtection="1">
      <protection hidden="1"/>
    </xf>
    <xf numFmtId="0" fontId="9" fillId="0" borderId="1" xfId="0" applyFont="1" applyBorder="1" applyAlignment="1">
      <alignment horizontal="center"/>
    </xf>
    <xf numFmtId="0" fontId="8" fillId="0" borderId="1" xfId="0" applyFont="1" applyBorder="1" applyAlignment="1">
      <alignment horizontal="left"/>
    </xf>
    <xf numFmtId="165" fontId="8" fillId="0" borderId="4" xfId="0" applyNumberFormat="1" applyFont="1" applyFill="1" applyBorder="1" applyAlignment="1" applyProtection="1">
      <alignment horizontal="left"/>
      <protection locked="0"/>
    </xf>
    <xf numFmtId="3" fontId="8" fillId="0" borderId="4" xfId="0" applyNumberFormat="1" applyFont="1" applyBorder="1" applyAlignment="1">
      <alignment horizontal="left"/>
    </xf>
    <xf numFmtId="0" fontId="2" fillId="0" borderId="5" xfId="0" applyFont="1" applyFill="1" applyBorder="1" applyAlignment="1">
      <alignment horizontal="right"/>
    </xf>
    <xf numFmtId="44" fontId="5" fillId="0" borderId="0" xfId="0" applyNumberFormat="1" applyFont="1"/>
    <xf numFmtId="0" fontId="5" fillId="0" borderId="5" xfId="0" applyFont="1" applyBorder="1"/>
    <xf numFmtId="44" fontId="2" fillId="0" borderId="1" xfId="1" applyFont="1" applyFill="1" applyBorder="1" applyProtection="1">
      <protection hidden="1"/>
    </xf>
    <xf numFmtId="0" fontId="2" fillId="0" borderId="4" xfId="0" applyFont="1" applyFill="1" applyBorder="1" applyAlignment="1">
      <alignment horizontal="right"/>
    </xf>
    <xf numFmtId="0" fontId="2" fillId="0" borderId="6" xfId="0" applyFont="1" applyFill="1" applyBorder="1" applyAlignment="1">
      <alignment horizontal="right"/>
    </xf>
    <xf numFmtId="0" fontId="2" fillId="0" borderId="0" xfId="0" applyFont="1" applyAlignment="1">
      <alignment wrapText="1"/>
    </xf>
    <xf numFmtId="0" fontId="0" fillId="0" borderId="0" xfId="0" applyAlignment="1">
      <alignment wrapText="1"/>
    </xf>
    <xf numFmtId="0" fontId="0" fillId="0" borderId="0" xfId="1" applyNumberFormat="1" applyFont="1" applyAlignment="1">
      <alignment wrapText="1"/>
    </xf>
    <xf numFmtId="44" fontId="0" fillId="0" borderId="0" xfId="1" applyFont="1" applyAlignment="1">
      <alignmen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Alignment="1">
      <alignment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4" fillId="0" borderId="0" xfId="0" applyFont="1" applyAlignment="1"/>
    <xf numFmtId="0" fontId="13" fillId="2" borderId="9" xfId="0" applyFont="1" applyFill="1" applyBorder="1" applyAlignment="1">
      <alignment horizontal="left" vertical="center" wrapText="1"/>
    </xf>
    <xf numFmtId="0" fontId="12" fillId="3" borderId="10" xfId="0" applyFont="1" applyFill="1" applyBorder="1" applyAlignment="1">
      <alignment horizontal="center" wrapText="1"/>
    </xf>
    <xf numFmtId="0" fontId="12" fillId="3" borderId="11" xfId="0" applyFont="1" applyFill="1" applyBorder="1" applyAlignment="1">
      <alignment wrapText="1"/>
    </xf>
    <xf numFmtId="0" fontId="12" fillId="3" borderId="12" xfId="0" applyFont="1" applyFill="1" applyBorder="1" applyAlignment="1">
      <alignment wrapText="1"/>
    </xf>
    <xf numFmtId="0" fontId="12" fillId="3" borderId="13" xfId="0" applyFont="1" applyFill="1" applyBorder="1" applyAlignment="1">
      <alignment horizontal="center" wrapText="1"/>
    </xf>
    <xf numFmtId="0" fontId="12" fillId="4" borderId="10" xfId="0" applyFont="1" applyFill="1" applyBorder="1" applyAlignment="1">
      <alignment horizontal="center" wrapText="1"/>
    </xf>
    <xf numFmtId="49" fontId="12" fillId="5" borderId="11" xfId="0" applyNumberFormat="1" applyFont="1" applyFill="1" applyBorder="1" applyAlignment="1">
      <alignment wrapText="1"/>
    </xf>
    <xf numFmtId="0" fontId="12" fillId="5" borderId="10" xfId="0" applyFont="1" applyFill="1" applyBorder="1" applyAlignment="1">
      <alignment horizontal="center" wrapText="1"/>
    </xf>
    <xf numFmtId="0" fontId="12" fillId="4" borderId="11" xfId="0" applyFont="1" applyFill="1" applyBorder="1" applyAlignment="1">
      <alignment wrapText="1"/>
    </xf>
    <xf numFmtId="0" fontId="12" fillId="6" borderId="11" xfId="0" applyFont="1" applyFill="1" applyBorder="1" applyAlignment="1">
      <alignment wrapText="1"/>
    </xf>
    <xf numFmtId="0" fontId="12" fillId="6" borderId="10" xfId="0" applyFont="1" applyFill="1" applyBorder="1" applyAlignment="1">
      <alignment horizontal="center" wrapText="1"/>
    </xf>
    <xf numFmtId="49" fontId="12" fillId="7" borderId="14" xfId="0" applyNumberFormat="1" applyFont="1" applyFill="1" applyBorder="1" applyAlignment="1">
      <alignment wrapText="1"/>
    </xf>
    <xf numFmtId="0" fontId="12" fillId="7" borderId="15" xfId="0" applyFont="1" applyFill="1" applyBorder="1" applyAlignment="1">
      <alignment horizontal="center" wrapText="1"/>
    </xf>
    <xf numFmtId="0" fontId="12" fillId="6" borderId="12" xfId="0" applyFont="1" applyFill="1" applyBorder="1" applyAlignment="1">
      <alignment wrapText="1"/>
    </xf>
    <xf numFmtId="0" fontId="12" fillId="6" borderId="13" xfId="0" applyFont="1" applyFill="1" applyBorder="1" applyAlignment="1">
      <alignment horizontal="center" wrapText="1"/>
    </xf>
    <xf numFmtId="3" fontId="12" fillId="7" borderId="16" xfId="0" applyNumberFormat="1" applyFont="1" applyFill="1" applyBorder="1" applyAlignment="1">
      <alignment horizontal="right" wrapText="1"/>
    </xf>
    <xf numFmtId="3" fontId="12" fillId="5" borderId="1"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6" borderId="1" xfId="0" applyNumberFormat="1" applyFont="1" applyFill="1" applyBorder="1" applyAlignment="1">
      <alignment horizontal="right" wrapText="1"/>
    </xf>
    <xf numFmtId="3" fontId="12" fillId="6" borderId="17" xfId="0" applyNumberFormat="1" applyFont="1" applyFill="1" applyBorder="1" applyAlignment="1">
      <alignment horizontal="right" wrapText="1"/>
    </xf>
    <xf numFmtId="3" fontId="12" fillId="3" borderId="1" xfId="0" applyNumberFormat="1" applyFont="1" applyFill="1" applyBorder="1" applyAlignment="1">
      <alignment horizontal="right" wrapText="1"/>
    </xf>
    <xf numFmtId="3" fontId="12" fillId="3" borderId="17" xfId="0" applyNumberFormat="1" applyFont="1" applyFill="1" applyBorder="1" applyAlignment="1">
      <alignment horizontal="right" wrapText="1"/>
    </xf>
    <xf numFmtId="0" fontId="2" fillId="8" borderId="1" xfId="0" applyFont="1" applyFill="1" applyBorder="1" applyAlignment="1">
      <alignment horizontal="center" vertical="center" wrapText="1"/>
    </xf>
    <xf numFmtId="165" fontId="5" fillId="0" borderId="0" xfId="0" applyNumberFormat="1" applyFont="1" applyFill="1" applyBorder="1"/>
    <xf numFmtId="167" fontId="12" fillId="7" borderId="15" xfId="0" applyNumberFormat="1" applyFont="1" applyFill="1" applyBorder="1" applyAlignment="1">
      <alignment horizontal="center" wrapText="1"/>
    </xf>
    <xf numFmtId="167" fontId="12" fillId="5" borderId="10" xfId="0" applyNumberFormat="1" applyFont="1" applyFill="1" applyBorder="1" applyAlignment="1">
      <alignment horizontal="center" wrapText="1"/>
    </xf>
    <xf numFmtId="167" fontId="12" fillId="4" borderId="10" xfId="0" applyNumberFormat="1" applyFont="1" applyFill="1" applyBorder="1" applyAlignment="1">
      <alignment horizontal="center" wrapText="1"/>
    </xf>
    <xf numFmtId="167" fontId="12" fillId="6" borderId="10" xfId="0" applyNumberFormat="1" applyFont="1" applyFill="1" applyBorder="1" applyAlignment="1">
      <alignment horizontal="center" wrapText="1"/>
    </xf>
    <xf numFmtId="167" fontId="12" fillId="6" borderId="13" xfId="0" applyNumberFormat="1" applyFont="1" applyFill="1" applyBorder="1" applyAlignment="1">
      <alignment horizontal="center" wrapText="1"/>
    </xf>
    <xf numFmtId="167" fontId="12" fillId="3" borderId="10" xfId="0" applyNumberFormat="1" applyFont="1" applyFill="1" applyBorder="1" applyAlignment="1">
      <alignment horizontal="center" wrapText="1"/>
    </xf>
    <xf numFmtId="167" fontId="12" fillId="3" borderId="13" xfId="0" applyNumberFormat="1" applyFont="1" applyFill="1" applyBorder="1" applyAlignment="1">
      <alignment horizont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horizontal="center" vertical="center" wrapText="1"/>
    </xf>
    <xf numFmtId="0" fontId="3" fillId="0" borderId="18" xfId="0" applyFont="1" applyBorder="1" applyAlignment="1">
      <alignment vertical="center" wrapText="1"/>
    </xf>
    <xf numFmtId="6" fontId="3" fillId="0" borderId="19"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0" xfId="0" applyNumberFormat="1" applyFont="1" applyBorder="1" applyAlignment="1">
      <alignment horizontal="center" vertical="center" wrapText="1"/>
    </xf>
    <xf numFmtId="6" fontId="3" fillId="0" borderId="20" xfId="0" applyNumberFormat="1" applyFont="1" applyBorder="1" applyAlignment="1">
      <alignment horizontal="center" vertical="center" wrapText="1"/>
    </xf>
    <xf numFmtId="0" fontId="3" fillId="0" borderId="17" xfId="0" applyFont="1" applyBorder="1" applyAlignment="1">
      <alignment vertical="center" wrapText="1"/>
    </xf>
    <xf numFmtId="6" fontId="3" fillId="0" borderId="13" xfId="0" applyNumberFormat="1" applyFont="1" applyBorder="1" applyAlignment="1">
      <alignment horizontal="center"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6" fillId="0" borderId="0" xfId="0" applyFont="1" applyAlignment="1">
      <alignment vertical="center"/>
    </xf>
    <xf numFmtId="44" fontId="0" fillId="0" borderId="1" xfId="0" applyNumberFormat="1" applyBorder="1" applyAlignment="1"/>
    <xf numFmtId="44" fontId="16" fillId="0" borderId="1" xfId="0" applyNumberFormat="1" applyFont="1" applyBorder="1" applyAlignment="1">
      <alignment vertical="center"/>
    </xf>
    <xf numFmtId="44" fontId="2" fillId="0" borderId="1" xfId="0" applyNumberFormat="1" applyFont="1" applyFill="1" applyBorder="1" applyProtection="1">
      <protection hidden="1"/>
    </xf>
    <xf numFmtId="44" fontId="5" fillId="0" borderId="0" xfId="0" applyNumberFormat="1" applyFont="1" applyFill="1"/>
    <xf numFmtId="3" fontId="7" fillId="0" borderId="0" xfId="0" applyNumberFormat="1" applyFont="1" applyAlignment="1" applyProtection="1">
      <alignment wrapText="1"/>
    </xf>
    <xf numFmtId="3" fontId="2" fillId="0" borderId="0" xfId="0" applyNumberFormat="1" applyFont="1" applyFill="1" applyBorder="1" applyAlignment="1" applyProtection="1">
      <alignment wrapText="1"/>
    </xf>
    <xf numFmtId="0" fontId="14" fillId="0" borderId="0" xfId="0" applyFont="1"/>
    <xf numFmtId="0" fontId="13" fillId="0" borderId="0" xfId="0" applyFont="1"/>
    <xf numFmtId="0" fontId="0" fillId="0" borderId="0" xfId="0" applyAlignment="1">
      <alignment horizontal="left"/>
    </xf>
    <xf numFmtId="0" fontId="5" fillId="0" borderId="0" xfId="0" applyFont="1" applyAlignment="1">
      <alignment horizontal="left"/>
    </xf>
    <xf numFmtId="0" fontId="2" fillId="7" borderId="1" xfId="0" applyFont="1" applyFill="1" applyBorder="1"/>
    <xf numFmtId="9" fontId="0" fillId="7" borderId="1" xfId="0" applyNumberFormat="1" applyFill="1" applyBorder="1"/>
    <xf numFmtId="0" fontId="0" fillId="7" borderId="1" xfId="0" applyFill="1" applyBorder="1"/>
    <xf numFmtId="0" fontId="5" fillId="7" borderId="1" xfId="0" applyFont="1" applyFill="1" applyBorder="1"/>
    <xf numFmtId="0" fontId="2" fillId="3" borderId="1" xfId="0" applyFont="1" applyFill="1" applyBorder="1"/>
    <xf numFmtId="9" fontId="0" fillId="3" borderId="1" xfId="0" applyNumberFormat="1" applyFill="1" applyBorder="1"/>
    <xf numFmtId="0" fontId="0" fillId="3" borderId="1" xfId="0" applyFill="1" applyBorder="1"/>
    <xf numFmtId="0" fontId="0" fillId="3" borderId="1" xfId="0" applyFill="1" applyBorder="1" applyAlignment="1">
      <alignment horizontal="left"/>
    </xf>
    <xf numFmtId="0" fontId="5" fillId="3" borderId="1" xfId="0" applyFont="1" applyFill="1" applyBorder="1" applyAlignment="1">
      <alignment horizontal="left"/>
    </xf>
    <xf numFmtId="0" fontId="2" fillId="9" borderId="1" xfId="0" applyFont="1" applyFill="1" applyBorder="1"/>
    <xf numFmtId="9" fontId="0" fillId="9" borderId="1" xfId="0" applyNumberFormat="1" applyFill="1" applyBorder="1"/>
    <xf numFmtId="0" fontId="0" fillId="9" borderId="1" xfId="0" applyFill="1" applyBorder="1"/>
    <xf numFmtId="0" fontId="0" fillId="9" borderId="1" xfId="0" applyFill="1" applyBorder="1" applyAlignment="1">
      <alignment horizontal="left"/>
    </xf>
    <xf numFmtId="0" fontId="5" fillId="9" borderId="1" xfId="0" applyFont="1" applyFill="1" applyBorder="1" applyAlignment="1">
      <alignment horizontal="left"/>
    </xf>
    <xf numFmtId="0" fontId="2" fillId="10" borderId="1" xfId="0" applyFont="1" applyFill="1" applyBorder="1"/>
    <xf numFmtId="9" fontId="0" fillId="10" borderId="1" xfId="0" applyNumberFormat="1" applyFill="1" applyBorder="1"/>
    <xf numFmtId="0" fontId="0" fillId="10" borderId="1" xfId="0" applyFill="1" applyBorder="1"/>
    <xf numFmtId="0" fontId="5" fillId="10" borderId="1" xfId="0" applyFont="1" applyFill="1" applyBorder="1"/>
    <xf numFmtId="0" fontId="0" fillId="10" borderId="1" xfId="0" applyFill="1" applyBorder="1" applyAlignment="1">
      <alignment horizontal="left"/>
    </xf>
    <xf numFmtId="0" fontId="5" fillId="10" borderId="1" xfId="0" applyFont="1" applyFill="1" applyBorder="1" applyAlignment="1">
      <alignment horizontal="left"/>
    </xf>
    <xf numFmtId="9" fontId="5" fillId="0" borderId="0" xfId="0" applyNumberFormat="1" applyFont="1" applyFill="1" applyBorder="1" applyProtection="1"/>
    <xf numFmtId="44" fontId="5" fillId="2" borderId="1" xfId="1" applyFont="1" applyFill="1" applyBorder="1" applyProtection="1">
      <protection locked="0"/>
    </xf>
    <xf numFmtId="44" fontId="5" fillId="2" borderId="3" xfId="1" applyFont="1" applyFill="1" applyBorder="1" applyProtection="1">
      <protection locked="0"/>
    </xf>
    <xf numFmtId="0" fontId="2" fillId="2" borderId="1" xfId="0" applyNumberFormat="1" applyFont="1" applyFill="1" applyBorder="1" applyProtection="1">
      <protection locked="0"/>
    </xf>
    <xf numFmtId="14" fontId="9" fillId="2" borderId="1" xfId="0"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1" fontId="5" fillId="2" borderId="4" xfId="0" applyNumberFormat="1" applyFont="1" applyFill="1" applyBorder="1" applyAlignment="1" applyProtection="1">
      <alignment horizontal="center"/>
      <protection locked="0"/>
    </xf>
    <xf numFmtId="168" fontId="5" fillId="2" borderId="1" xfId="1" applyNumberFormat="1" applyFont="1" applyFill="1" applyBorder="1" applyProtection="1">
      <protection locked="0"/>
    </xf>
    <xf numFmtId="3" fontId="5" fillId="2" borderId="1" xfId="0" applyNumberFormat="1" applyFont="1" applyFill="1" applyBorder="1" applyProtection="1">
      <protection locked="0"/>
    </xf>
    <xf numFmtId="1" fontId="5" fillId="2" borderId="1" xfId="0" applyNumberFormat="1" applyFont="1" applyFill="1" applyBorder="1" applyProtection="1">
      <protection locked="0"/>
    </xf>
    <xf numFmtId="166" fontId="5" fillId="2" borderId="1" xfId="0" applyNumberFormat="1" applyFont="1" applyFill="1" applyBorder="1" applyAlignment="1" applyProtection="1">
      <alignment horizontal="center"/>
      <protection locked="0"/>
    </xf>
    <xf numFmtId="0" fontId="1" fillId="0" borderId="0" xfId="0" applyFont="1" applyFill="1"/>
    <xf numFmtId="1" fontId="1" fillId="2" borderId="1" xfId="0" applyNumberFormat="1" applyFont="1" applyFill="1" applyBorder="1" applyAlignment="1" applyProtection="1">
      <alignment horizontal="center"/>
      <protection locked="0"/>
    </xf>
    <xf numFmtId="0" fontId="1" fillId="0" borderId="0" xfId="0" applyFont="1"/>
    <xf numFmtId="0" fontId="0" fillId="0" borderId="33" xfId="0" applyBorder="1"/>
    <xf numFmtId="0" fontId="0" fillId="0" borderId="34" xfId="0" applyBorder="1"/>
    <xf numFmtId="0" fontId="0" fillId="0" borderId="35" xfId="0" applyBorder="1"/>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 fillId="2" borderId="1" xfId="0" applyFont="1" applyFill="1" applyBorder="1" applyAlignment="1" applyProtection="1">
      <alignment horizontal="center"/>
      <protection locked="0"/>
    </xf>
    <xf numFmtId="3" fontId="1" fillId="0" borderId="2" xfId="0" applyNumberFormat="1" applyFont="1" applyBorder="1"/>
    <xf numFmtId="44" fontId="5" fillId="2" borderId="39" xfId="1" applyFont="1" applyFill="1" applyBorder="1" applyProtection="1">
      <protection locked="0"/>
    </xf>
    <xf numFmtId="0" fontId="0" fillId="12" borderId="0" xfId="0" applyFill="1" applyBorder="1"/>
    <xf numFmtId="0" fontId="0" fillId="12" borderId="41" xfId="0" applyFill="1" applyBorder="1"/>
    <xf numFmtId="0" fontId="0" fillId="12" borderId="40" xfId="0" applyFill="1" applyBorder="1"/>
    <xf numFmtId="0" fontId="30" fillId="0" borderId="21" xfId="0" applyFont="1" applyFill="1" applyBorder="1" applyAlignment="1">
      <alignment horizontal="center" vertical="center"/>
    </xf>
    <xf numFmtId="0" fontId="31" fillId="12" borderId="40" xfId="0" applyFont="1" applyFill="1" applyBorder="1"/>
    <xf numFmtId="0" fontId="0" fillId="12" borderId="41" xfId="0" applyFill="1" applyBorder="1" applyAlignment="1">
      <alignment vertical="top" wrapText="1"/>
    </xf>
    <xf numFmtId="169" fontId="0" fillId="0" borderId="44" xfId="0" applyNumberFormat="1" applyBorder="1" applyAlignment="1">
      <alignment horizontal="center" vertical="center"/>
    </xf>
    <xf numFmtId="0" fontId="0" fillId="12" borderId="0" xfId="0" applyFill="1" applyBorder="1" applyAlignment="1">
      <alignment vertical="top" wrapText="1"/>
    </xf>
    <xf numFmtId="169" fontId="0" fillId="12" borderId="0" xfId="0" applyNumberFormat="1" applyFill="1" applyBorder="1"/>
    <xf numFmtId="0" fontId="0" fillId="12" borderId="49" xfId="0" applyFill="1" applyBorder="1"/>
    <xf numFmtId="0" fontId="0" fillId="12" borderId="47" xfId="0" applyFill="1" applyBorder="1"/>
    <xf numFmtId="0" fontId="1" fillId="12" borderId="48" xfId="0" applyFont="1" applyFill="1" applyBorder="1"/>
    <xf numFmtId="0" fontId="22" fillId="12" borderId="40" xfId="0" applyFont="1" applyFill="1" applyBorder="1"/>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165" fontId="5" fillId="13" borderId="0" xfId="0" applyNumberFormat="1" applyFont="1" applyFill="1"/>
    <xf numFmtId="165" fontId="5" fillId="13" borderId="0" xfId="0" applyNumberFormat="1" applyFont="1" applyFill="1" applyBorder="1" applyAlignment="1">
      <alignment wrapText="1"/>
    </xf>
    <xf numFmtId="165" fontId="5" fillId="13" borderId="0" xfId="0" applyNumberFormat="1" applyFont="1" applyFill="1" applyBorder="1"/>
    <xf numFmtId="0" fontId="2" fillId="13" borderId="1" xfId="0" applyFont="1" applyFill="1" applyBorder="1" applyAlignment="1" applyProtection="1">
      <alignment horizontal="left"/>
    </xf>
    <xf numFmtId="0" fontId="5" fillId="13" borderId="1" xfId="0" applyNumberFormat="1" applyFont="1" applyFill="1" applyBorder="1" applyAlignment="1" applyProtection="1">
      <alignment horizontal="center"/>
    </xf>
    <xf numFmtId="44" fontId="16" fillId="13" borderId="1" xfId="0" applyNumberFormat="1" applyFont="1" applyFill="1" applyBorder="1" applyAlignment="1">
      <alignment vertical="center"/>
    </xf>
    <xf numFmtId="1" fontId="5" fillId="13" borderId="4" xfId="0" applyNumberFormat="1" applyFont="1" applyFill="1" applyBorder="1" applyAlignment="1" applyProtection="1">
      <alignment horizontal="center"/>
    </xf>
    <xf numFmtId="44" fontId="0" fillId="13" borderId="1" xfId="0" applyNumberFormat="1" applyFill="1" applyBorder="1" applyAlignment="1" applyProtection="1"/>
    <xf numFmtId="1" fontId="5" fillId="13" borderId="1" xfId="0" applyNumberFormat="1" applyFont="1" applyFill="1" applyBorder="1" applyAlignment="1" applyProtection="1">
      <alignment horizontal="center"/>
    </xf>
    <xf numFmtId="44" fontId="0" fillId="13" borderId="1" xfId="0" applyNumberFormat="1" applyFill="1" applyBorder="1" applyAlignment="1"/>
    <xf numFmtId="3" fontId="2" fillId="13" borderId="0" xfId="0" applyNumberFormat="1" applyFont="1" applyFill="1"/>
    <xf numFmtId="3" fontId="5" fillId="13" borderId="0" xfId="0" applyNumberFormat="1" applyFont="1" applyFill="1"/>
    <xf numFmtId="44" fontId="5" fillId="13" borderId="1" xfId="1" applyFont="1" applyFill="1" applyBorder="1" applyProtection="1">
      <protection hidden="1"/>
    </xf>
    <xf numFmtId="0" fontId="5" fillId="15" borderId="0" xfId="0" applyFont="1" applyFill="1"/>
    <xf numFmtId="0" fontId="5" fillId="14" borderId="0" xfId="0" applyFont="1" applyFill="1"/>
    <xf numFmtId="3" fontId="5" fillId="14" borderId="0" xfId="0" applyNumberFormat="1" applyFont="1" applyFill="1" applyBorder="1" applyAlignment="1"/>
    <xf numFmtId="0" fontId="5" fillId="15" borderId="0" xfId="0" applyFont="1" applyFill="1" applyAlignment="1">
      <alignment horizontal="left" vertical="top"/>
    </xf>
    <xf numFmtId="0" fontId="5" fillId="15" borderId="0" xfId="0" applyFont="1" applyFill="1" applyBorder="1"/>
    <xf numFmtId="0" fontId="7" fillId="15" borderId="0" xfId="0" applyFont="1" applyFill="1" applyAlignment="1">
      <alignment horizontal="center" vertical="center" wrapText="1"/>
    </xf>
    <xf numFmtId="165" fontId="5" fillId="15" borderId="0" xfId="0" applyNumberFormat="1" applyFont="1" applyFill="1" applyBorder="1"/>
    <xf numFmtId="3" fontId="5" fillId="15" borderId="0" xfId="0" applyNumberFormat="1" applyFont="1" applyFill="1" applyBorder="1"/>
    <xf numFmtId="44" fontId="2" fillId="15" borderId="1" xfId="0" applyNumberFormat="1" applyFont="1" applyFill="1" applyBorder="1" applyProtection="1">
      <protection hidden="1"/>
    </xf>
    <xf numFmtId="3" fontId="2" fillId="15" borderId="0" xfId="0" applyNumberFormat="1" applyFont="1" applyFill="1"/>
    <xf numFmtId="3" fontId="5" fillId="15" borderId="0" xfId="0" applyNumberFormat="1" applyFont="1" applyFill="1"/>
    <xf numFmtId="44" fontId="5" fillId="15" borderId="1" xfId="1" applyFont="1" applyFill="1" applyBorder="1" applyProtection="1">
      <protection hidden="1"/>
    </xf>
    <xf numFmtId="0" fontId="12" fillId="0" borderId="33" xfId="0" applyFont="1" applyBorder="1" applyAlignment="1">
      <alignmen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30" fillId="5" borderId="7" xfId="3" applyFont="1" applyFill="1" applyBorder="1" applyAlignment="1">
      <alignment horizontal="center" vertical="center" wrapText="1"/>
    </xf>
    <xf numFmtId="169" fontId="28" fillId="5" borderId="52" xfId="3" applyNumberFormat="1" applyFont="1" applyFill="1" applyBorder="1" applyAlignment="1">
      <alignment horizontal="center" vertical="center"/>
    </xf>
    <xf numFmtId="8" fontId="28" fillId="5" borderId="52" xfId="3" applyNumberFormat="1" applyFont="1" applyFill="1" applyBorder="1" applyAlignment="1">
      <alignment horizontal="center" vertical="center"/>
    </xf>
    <xf numFmtId="169" fontId="0" fillId="0" borderId="44" xfId="0" applyNumberFormat="1" applyFont="1" applyFill="1" applyBorder="1" applyAlignment="1" applyProtection="1">
      <alignment horizontal="center" vertical="center"/>
      <protection locked="0"/>
    </xf>
    <xf numFmtId="0" fontId="30" fillId="0" borderId="53" xfId="0" applyFont="1" applyFill="1" applyBorder="1" applyAlignment="1">
      <alignment horizontal="center" vertical="center"/>
    </xf>
    <xf numFmtId="169" fontId="0" fillId="0" borderId="54" xfId="0" applyNumberFormat="1" applyFill="1" applyBorder="1" applyAlignment="1">
      <alignment horizontal="center" vertical="center"/>
    </xf>
    <xf numFmtId="0" fontId="0" fillId="8" borderId="0" xfId="0" applyFill="1"/>
    <xf numFmtId="0" fontId="1" fillId="8" borderId="0" xfId="0" applyFont="1" applyFill="1" applyBorder="1"/>
    <xf numFmtId="0" fontId="0" fillId="8" borderId="0" xfId="0" applyFill="1" applyBorder="1"/>
    <xf numFmtId="3" fontId="2" fillId="0" borderId="5" xfId="0" applyNumberFormat="1" applyFont="1" applyFill="1" applyBorder="1" applyProtection="1"/>
    <xf numFmtId="0" fontId="5" fillId="8" borderId="0" xfId="0" applyFont="1" applyFill="1"/>
    <xf numFmtId="0" fontId="1" fillId="8" borderId="0" xfId="0" applyFont="1" applyFill="1"/>
    <xf numFmtId="0" fontId="5" fillId="8" borderId="0" xfId="0" applyFont="1" applyFill="1" applyAlignment="1">
      <alignment wrapText="1"/>
    </xf>
    <xf numFmtId="0" fontId="5" fillId="8" borderId="0" xfId="0" applyFont="1" applyFill="1" applyAlignment="1">
      <alignment horizontal="left" vertical="top"/>
    </xf>
    <xf numFmtId="0" fontId="5" fillId="8" borderId="0" xfId="0" applyFont="1" applyFill="1" applyBorder="1"/>
    <xf numFmtId="3" fontId="2" fillId="8" borderId="0" xfId="0" applyNumberFormat="1" applyFont="1" applyFill="1" applyBorder="1"/>
    <xf numFmtId="0" fontId="8" fillId="8" borderId="0" xfId="0" applyFont="1" applyFill="1"/>
    <xf numFmtId="165" fontId="5" fillId="8" borderId="0" xfId="0" applyNumberFormat="1" applyFont="1" applyFill="1" applyBorder="1"/>
    <xf numFmtId="165" fontId="5" fillId="8" borderId="0" xfId="0" applyNumberFormat="1" applyFont="1" applyFill="1"/>
    <xf numFmtId="0" fontId="19" fillId="8" borderId="0" xfId="0" applyFont="1" applyFill="1"/>
    <xf numFmtId="0" fontId="18" fillId="8" borderId="0" xfId="0" applyFont="1" applyFill="1"/>
    <xf numFmtId="0" fontId="10" fillId="8" borderId="0" xfId="0" applyFont="1" applyFill="1"/>
    <xf numFmtId="3" fontId="8" fillId="8" borderId="0" xfId="0" applyNumberFormat="1" applyFont="1" applyFill="1" applyBorder="1" applyAlignment="1">
      <alignment horizontal="left"/>
    </xf>
    <xf numFmtId="14" fontId="9" fillId="8" borderId="0" xfId="0" applyNumberFormat="1" applyFont="1" applyFill="1" applyBorder="1" applyAlignment="1">
      <alignment horizontal="center"/>
    </xf>
    <xf numFmtId="3" fontId="9" fillId="8" borderId="0" xfId="0" applyNumberFormat="1" applyFont="1" applyFill="1" applyBorder="1" applyAlignment="1" applyProtection="1">
      <alignment horizontal="center"/>
      <protection locked="0"/>
    </xf>
    <xf numFmtId="0" fontId="6" fillId="8" borderId="0" xfId="0" applyFont="1" applyFill="1"/>
    <xf numFmtId="0" fontId="9" fillId="8" borderId="0" xfId="0" applyFont="1" applyFill="1" applyAlignment="1">
      <alignment horizontal="right"/>
    </xf>
    <xf numFmtId="0" fontId="2" fillId="8" borderId="1" xfId="0" applyFont="1" applyFill="1" applyBorder="1"/>
    <xf numFmtId="9" fontId="0" fillId="8" borderId="1" xfId="0" applyNumberFormat="1" applyFill="1" applyBorder="1"/>
    <xf numFmtId="0" fontId="1" fillId="8" borderId="1" xfId="0" applyFont="1" applyFill="1" applyBorder="1" applyAlignment="1">
      <alignment horizontal="left"/>
    </xf>
    <xf numFmtId="0" fontId="0" fillId="8" borderId="1" xfId="0" applyFill="1" applyBorder="1" applyAlignment="1">
      <alignment horizontal="left"/>
    </xf>
    <xf numFmtId="10" fontId="0" fillId="8" borderId="1" xfId="0" applyNumberFormat="1" applyFill="1" applyBorder="1"/>
    <xf numFmtId="0" fontId="2" fillId="8" borderId="1" xfId="0" applyFont="1" applyFill="1" applyBorder="1" applyAlignment="1">
      <alignment horizontal="left"/>
    </xf>
    <xf numFmtId="0" fontId="11" fillId="8" borderId="0" xfId="0" applyFont="1" applyFill="1"/>
    <xf numFmtId="0" fontId="2" fillId="8" borderId="0" xfId="0" applyFont="1" applyFill="1" applyAlignment="1">
      <alignment horizontal="right"/>
    </xf>
    <xf numFmtId="0" fontId="12" fillId="0" borderId="33" xfId="0" applyFont="1" applyBorder="1" applyAlignment="1">
      <alignmen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24" fillId="0" borderId="33" xfId="2"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7" fillId="0" borderId="30" xfId="0" applyFont="1" applyFill="1" applyBorder="1" applyAlignment="1"/>
    <xf numFmtId="0" fontId="0" fillId="0" borderId="31" xfId="0" applyFill="1" applyBorder="1" applyAlignment="1"/>
    <xf numFmtId="0" fontId="0" fillId="0" borderId="32" xfId="0" applyFill="1" applyBorder="1" applyAlignment="1"/>
    <xf numFmtId="0" fontId="12" fillId="0" borderId="33" xfId="0" applyFont="1" applyBorder="1" applyAlignment="1">
      <alignment horizontal="center" vertical="top" wrapText="1"/>
    </xf>
    <xf numFmtId="0" fontId="12" fillId="0" borderId="34" xfId="0" applyFont="1" applyBorder="1" applyAlignment="1">
      <alignment horizontal="center" vertical="top" wrapText="1"/>
    </xf>
    <xf numFmtId="0" fontId="12" fillId="0" borderId="35" xfId="0" applyFont="1" applyBorder="1" applyAlignment="1">
      <alignment horizontal="center" vertical="top" wrapText="1"/>
    </xf>
    <xf numFmtId="0" fontId="25" fillId="0" borderId="36" xfId="0" applyFont="1" applyBorder="1" applyAlignment="1">
      <alignment vertical="top" wrapText="1"/>
    </xf>
    <xf numFmtId="0" fontId="12" fillId="0" borderId="37" xfId="0" applyFont="1" applyBorder="1" applyAlignment="1">
      <alignment vertical="top" wrapText="1"/>
    </xf>
    <xf numFmtId="0" fontId="12" fillId="0" borderId="38" xfId="0" applyFont="1" applyBorder="1" applyAlignment="1">
      <alignment vertical="top" wrapText="1"/>
    </xf>
    <xf numFmtId="0" fontId="12" fillId="0" borderId="33" xfId="0" applyFont="1" applyFill="1" applyBorder="1" applyAlignment="1">
      <alignment vertical="top" wrapText="1"/>
    </xf>
    <xf numFmtId="0" fontId="12" fillId="0" borderId="34" xfId="0" applyFont="1" applyFill="1" applyBorder="1" applyAlignment="1">
      <alignment vertical="top" wrapText="1"/>
    </xf>
    <xf numFmtId="0" fontId="12" fillId="0" borderId="35" xfId="0" applyFont="1" applyFill="1" applyBorder="1" applyAlignment="1">
      <alignment vertical="top" wrapText="1"/>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28"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9"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9" fillId="8" borderId="0" xfId="0" applyFont="1" applyFill="1" applyAlignment="1">
      <alignment vertical="top" wrapText="1"/>
    </xf>
    <xf numFmtId="0" fontId="22" fillId="8" borderId="0" xfId="0" applyFont="1" applyFill="1" applyAlignment="1">
      <alignment vertical="top" wrapText="1"/>
    </xf>
    <xf numFmtId="0" fontId="8" fillId="8" borderId="0" xfId="0" applyFont="1" applyFill="1" applyAlignment="1">
      <alignment wrapText="1"/>
    </xf>
    <xf numFmtId="0" fontId="0" fillId="8" borderId="0" xfId="0" applyFill="1" applyAlignment="1">
      <alignment wrapText="1"/>
    </xf>
    <xf numFmtId="0" fontId="4" fillId="0" borderId="0" xfId="0" applyFont="1" applyBorder="1" applyAlignment="1">
      <alignment horizontal="center" vertical="center" wrapText="1"/>
    </xf>
    <xf numFmtId="0" fontId="9"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7" fillId="13" borderId="0" xfId="0" applyFont="1" applyFill="1" applyAlignment="1">
      <alignment horizontal="center" vertical="center"/>
    </xf>
    <xf numFmtId="3" fontId="7" fillId="14" borderId="0" xfId="0" applyNumberFormat="1" applyFont="1" applyFill="1" applyAlignment="1">
      <alignment horizontal="center" vertical="center" wrapText="1"/>
    </xf>
    <xf numFmtId="2" fontId="9" fillId="2" borderId="4" xfId="0" applyNumberFormat="1" applyFont="1" applyFill="1" applyBorder="1" applyAlignment="1" applyProtection="1">
      <alignment horizontal="center"/>
      <protection locked="0"/>
    </xf>
    <xf numFmtId="2" fontId="9" fillId="2" borderId="5" xfId="0" applyNumberFormat="1" applyFont="1" applyFill="1" applyBorder="1" applyAlignment="1" applyProtection="1">
      <alignment horizontal="center"/>
      <protection locked="0"/>
    </xf>
    <xf numFmtId="2" fontId="9" fillId="2" borderId="6" xfId="0" applyNumberFormat="1"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2" fillId="0" borderId="4" xfId="0" applyFont="1" applyFill="1" applyBorder="1" applyAlignment="1">
      <alignment horizontal="right"/>
    </xf>
    <xf numFmtId="0" fontId="0" fillId="0" borderId="5" xfId="0" applyBorder="1" applyAlignment="1">
      <alignment horizontal="right"/>
    </xf>
    <xf numFmtId="0" fontId="0" fillId="0" borderId="6" xfId="0" applyBorder="1" applyAlignment="1"/>
    <xf numFmtId="0" fontId="5" fillId="0" borderId="22" xfId="0" applyFont="1" applyFill="1" applyBorder="1" applyAlignment="1">
      <alignment horizontal="center" vertical="center" wrapText="1"/>
    </xf>
    <xf numFmtId="0" fontId="0" fillId="0" borderId="23" xfId="0" applyBorder="1" applyAlignment="1">
      <alignment horizontal="center" vertical="center" wrapText="1"/>
    </xf>
    <xf numFmtId="0" fontId="5" fillId="13" borderId="4" xfId="0" applyFont="1" applyFill="1" applyBorder="1" applyAlignment="1" applyProtection="1">
      <alignment horizontal="center"/>
    </xf>
    <xf numFmtId="0" fontId="0" fillId="13" borderId="6" xfId="0" applyFill="1" applyBorder="1" applyAlignment="1" applyProtection="1">
      <alignment horizontal="center"/>
    </xf>
    <xf numFmtId="0" fontId="5" fillId="2" borderId="4" xfId="0" applyFont="1" applyFill="1" applyBorder="1" applyAlignment="1" applyProtection="1">
      <alignment horizontal="center"/>
      <protection locked="0"/>
    </xf>
    <xf numFmtId="0" fontId="1" fillId="2" borderId="4" xfId="0" applyFont="1" applyFill="1" applyBorder="1" applyAlignment="1" applyProtection="1">
      <alignment horizontal="center" wrapText="1"/>
      <protection locked="0"/>
    </xf>
    <xf numFmtId="3" fontId="5" fillId="2" borderId="4" xfId="0" applyNumberFormat="1" applyFont="1" applyFill="1" applyBorder="1" applyAlignment="1" applyProtection="1">
      <protection locked="0"/>
    </xf>
    <xf numFmtId="0" fontId="0" fillId="2" borderId="6" xfId="0" applyFill="1" applyBorder="1" applyAlignment="1" applyProtection="1">
      <protection locked="0"/>
    </xf>
    <xf numFmtId="0" fontId="7" fillId="15" borderId="0" xfId="0" applyFont="1" applyFill="1" applyAlignment="1">
      <alignment horizontal="center" vertical="center" wrapText="1"/>
    </xf>
    <xf numFmtId="165" fontId="2" fillId="0"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1" fillId="0" borderId="0" xfId="0" applyFont="1" applyAlignment="1">
      <alignment vertical="top" wrapText="1"/>
    </xf>
    <xf numFmtId="0" fontId="5" fillId="0" borderId="0" xfId="0" applyFont="1" applyAlignment="1">
      <alignment wrapText="1"/>
    </xf>
    <xf numFmtId="0" fontId="29" fillId="9" borderId="40" xfId="0" applyFont="1" applyFill="1" applyBorder="1" applyAlignment="1">
      <alignment horizontal="center" vertical="center" wrapText="1"/>
    </xf>
    <xf numFmtId="0" fontId="29" fillId="9" borderId="0" xfId="0" applyFont="1" applyFill="1" applyBorder="1" applyAlignment="1">
      <alignment horizontal="center" vertical="center"/>
    </xf>
    <xf numFmtId="0" fontId="29" fillId="9" borderId="41" xfId="0" applyFont="1" applyFill="1" applyBorder="1" applyAlignment="1">
      <alignment horizontal="center" vertical="center"/>
    </xf>
    <xf numFmtId="0" fontId="29" fillId="9" borderId="40" xfId="0" applyFont="1" applyFill="1" applyBorder="1" applyAlignment="1">
      <alignment horizontal="center" vertical="center"/>
    </xf>
    <xf numFmtId="0" fontId="30" fillId="12" borderId="42" xfId="0" applyFont="1" applyFill="1" applyBorder="1" applyAlignment="1">
      <alignment horizontal="center" vertical="center"/>
    </xf>
    <xf numFmtId="0" fontId="30" fillId="12" borderId="43" xfId="0" applyFont="1" applyFill="1" applyBorder="1" applyAlignment="1">
      <alignment horizontal="center" vertical="center"/>
    </xf>
    <xf numFmtId="0" fontId="32" fillId="12" borderId="0" xfId="0" applyFont="1" applyFill="1" applyBorder="1" applyAlignment="1">
      <alignment horizontal="left" vertical="center" wrapText="1"/>
    </xf>
    <xf numFmtId="0" fontId="32" fillId="12" borderId="41" xfId="0" applyFont="1" applyFill="1" applyBorder="1" applyAlignment="1">
      <alignment horizontal="left" vertical="center" wrapText="1"/>
    </xf>
    <xf numFmtId="0" fontId="30" fillId="12" borderId="45" xfId="0" applyFont="1" applyFill="1" applyBorder="1" applyAlignment="1">
      <alignment horizontal="center" vertical="center"/>
    </xf>
    <xf numFmtId="0" fontId="30" fillId="12" borderId="46" xfId="0" applyFont="1" applyFill="1" applyBorder="1" applyAlignment="1">
      <alignment horizontal="center" vertical="center"/>
    </xf>
    <xf numFmtId="0" fontId="28" fillId="12" borderId="0" xfId="0" applyFont="1" applyFill="1" applyBorder="1" applyAlignment="1">
      <alignment horizontal="left" vertical="center" wrapText="1"/>
    </xf>
    <xf numFmtId="0" fontId="28" fillId="12" borderId="41" xfId="0" applyFont="1" applyFill="1" applyBorder="1" applyAlignment="1">
      <alignment horizontal="left" vertical="center" wrapText="1"/>
    </xf>
    <xf numFmtId="0" fontId="30" fillId="12" borderId="50" xfId="0" applyFont="1" applyFill="1" applyBorder="1" applyAlignment="1">
      <alignment horizontal="center" vertical="center"/>
    </xf>
    <xf numFmtId="0" fontId="30" fillId="12" borderId="51" xfId="0" applyFont="1" applyFill="1" applyBorder="1" applyAlignment="1">
      <alignment horizontal="center" vertical="center"/>
    </xf>
    <xf numFmtId="0" fontId="30" fillId="12" borderId="48" xfId="0" applyFont="1" applyFill="1" applyBorder="1" applyAlignment="1">
      <alignment horizontal="center" vertical="center"/>
    </xf>
    <xf numFmtId="0" fontId="30" fillId="12" borderId="47" xfId="0" applyFont="1" applyFill="1" applyBorder="1" applyAlignment="1">
      <alignment horizontal="center" vertical="center"/>
    </xf>
  </cellXfs>
  <cellStyles count="4">
    <cellStyle name="Gut" xfId="3" builtinId="26"/>
    <cellStyle name="Link" xfId="2" builtinId="8"/>
    <cellStyle name="Standard" xfId="0" builtinId="0"/>
    <cellStyle name="Währung" xfId="1" builtinId="4"/>
  </cellStyles>
  <dxfs count="0"/>
  <tableStyles count="0" defaultTableStyle="TableStyleMedium2" defaultPivotStyle="PivotStyleLight16"/>
  <colors>
    <mruColors>
      <color rgb="FFCCFFCC"/>
      <color rgb="FFBCADCF"/>
      <color rgb="FFAFC80A"/>
      <color rgb="FFFFFF66"/>
      <color rgb="FFE1A9DE"/>
      <color rgb="FF731E5A"/>
      <color rgb="FF6EAAC3"/>
      <color rgb="FFAB98C2"/>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38100</xdr:rowOff>
    </xdr:from>
    <xdr:to>
      <xdr:col>8</xdr:col>
      <xdr:colOff>142875</xdr:colOff>
      <xdr:row>7</xdr:row>
      <xdr:rowOff>26194</xdr:rowOff>
    </xdr:to>
    <xdr:pic>
      <xdr:nvPicPr>
        <xdr:cNvPr id="9224" name="Grafik 7" descr="https://www.uni-hohenheim.de/fileadmin/uni_hohenheim/Intranet_MA/Hochschulkommunikation/Corporate-Design/Logo/Uni-Hohenheim-Logo-Schwarz-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4046"/>
        <a:stretch>
          <a:fillRect/>
        </a:stretch>
      </xdr:blipFill>
      <xdr:spPr bwMode="auto">
        <a:xfrm>
          <a:off x="7086600" y="38100"/>
          <a:ext cx="21336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f@verwaltung.uni-hohenheim.de" TargetMode="External"/><Relationship Id="rId1" Type="http://schemas.openxmlformats.org/officeDocument/2006/relationships/hyperlink" Target="https://www.uni-hohenheim.de/arbeitsze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60" zoomScaleNormal="60" workbookViewId="0">
      <selection activeCell="R8" sqref="R8"/>
    </sheetView>
  </sheetViews>
  <sheetFormatPr baseColWidth="10" defaultRowHeight="12.75" x14ac:dyDescent="0.2"/>
  <cols>
    <col min="1" max="2" width="11.42578125" style="202"/>
    <col min="3" max="5" width="11.42578125" style="202" customWidth="1"/>
    <col min="6" max="13" width="11.42578125" style="202"/>
    <col min="14" max="14" width="18.42578125" style="202" customWidth="1"/>
    <col min="15" max="16384" width="11.42578125" style="202"/>
  </cols>
  <sheetData>
    <row r="1" spans="1:14" ht="21" thickBot="1" x14ac:dyDescent="0.35">
      <c r="A1" s="237" t="s">
        <v>186</v>
      </c>
      <c r="B1" s="238"/>
      <c r="C1" s="238"/>
      <c r="D1" s="238"/>
      <c r="E1" s="238"/>
      <c r="F1" s="238"/>
      <c r="G1" s="238"/>
      <c r="H1" s="238"/>
      <c r="I1" s="238"/>
      <c r="J1" s="238"/>
      <c r="K1" s="238"/>
      <c r="L1" s="238"/>
      <c r="M1" s="238"/>
      <c r="N1" s="239"/>
    </row>
    <row r="2" spans="1:14" ht="13.5" thickBot="1" x14ac:dyDescent="0.25">
      <c r="A2" s="144"/>
      <c r="B2" s="145"/>
      <c r="C2" s="145"/>
      <c r="D2" s="145"/>
      <c r="E2" s="145"/>
      <c r="F2" s="145"/>
      <c r="G2" s="145"/>
      <c r="H2" s="145"/>
      <c r="I2" s="145"/>
      <c r="J2" s="145"/>
      <c r="K2" s="145"/>
      <c r="L2" s="145"/>
      <c r="M2" s="145"/>
      <c r="N2" s="146"/>
    </row>
    <row r="3" spans="1:14" ht="159" customHeight="1" thickBot="1" x14ac:dyDescent="0.25">
      <c r="A3" s="231" t="s">
        <v>249</v>
      </c>
      <c r="B3" s="232"/>
      <c r="C3" s="232"/>
      <c r="D3" s="232"/>
      <c r="E3" s="232"/>
      <c r="F3" s="232"/>
      <c r="G3" s="232"/>
      <c r="H3" s="232"/>
      <c r="I3" s="232"/>
      <c r="J3" s="232"/>
      <c r="K3" s="232"/>
      <c r="L3" s="232"/>
      <c r="M3" s="232"/>
      <c r="N3" s="233"/>
    </row>
    <row r="4" spans="1:14" ht="20.100000000000001" customHeight="1" thickBot="1" x14ac:dyDescent="0.25">
      <c r="A4" s="240"/>
      <c r="B4" s="241"/>
      <c r="C4" s="241"/>
      <c r="D4" s="241"/>
      <c r="E4" s="241"/>
      <c r="F4" s="241"/>
      <c r="G4" s="241"/>
      <c r="H4" s="241"/>
      <c r="I4" s="241"/>
      <c r="J4" s="241"/>
      <c r="K4" s="241"/>
      <c r="L4" s="241"/>
      <c r="M4" s="241"/>
      <c r="N4" s="242"/>
    </row>
    <row r="5" spans="1:14" ht="51" customHeight="1" thickBot="1" x14ac:dyDescent="0.25">
      <c r="A5" s="231" t="s">
        <v>253</v>
      </c>
      <c r="B5" s="232"/>
      <c r="C5" s="232"/>
      <c r="D5" s="232"/>
      <c r="E5" s="232"/>
      <c r="F5" s="232"/>
      <c r="G5" s="232"/>
      <c r="H5" s="232"/>
      <c r="I5" s="232"/>
      <c r="J5" s="232"/>
      <c r="K5" s="232"/>
      <c r="L5" s="232"/>
      <c r="M5" s="232"/>
      <c r="N5" s="233"/>
    </row>
    <row r="6" spans="1:14" ht="19.5" customHeight="1" thickBot="1" x14ac:dyDescent="0.25">
      <c r="A6" s="234" t="s">
        <v>252</v>
      </c>
      <c r="B6" s="235"/>
      <c r="C6" s="235"/>
      <c r="D6" s="235"/>
      <c r="E6" s="235"/>
      <c r="F6" s="235"/>
      <c r="G6" s="235"/>
      <c r="H6" s="235"/>
      <c r="I6" s="235"/>
      <c r="J6" s="235"/>
      <c r="K6" s="235"/>
      <c r="L6" s="235"/>
      <c r="M6" s="235"/>
      <c r="N6" s="236"/>
    </row>
    <row r="7" spans="1:14" ht="9.75" customHeight="1" thickBot="1" x14ac:dyDescent="0.25">
      <c r="A7" s="147"/>
      <c r="B7" s="148"/>
      <c r="C7" s="148"/>
      <c r="D7" s="148"/>
      <c r="E7" s="148"/>
      <c r="F7" s="148"/>
      <c r="G7" s="148"/>
      <c r="H7" s="148"/>
      <c r="I7" s="148"/>
      <c r="J7" s="148"/>
      <c r="K7" s="148"/>
      <c r="L7" s="148"/>
      <c r="M7" s="148"/>
      <c r="N7" s="149"/>
    </row>
    <row r="8" spans="1:14" ht="52.5" customHeight="1" thickBot="1" x14ac:dyDescent="0.25">
      <c r="A8" s="231" t="s">
        <v>244</v>
      </c>
      <c r="B8" s="232"/>
      <c r="C8" s="232"/>
      <c r="D8" s="232"/>
      <c r="E8" s="232"/>
      <c r="F8" s="232"/>
      <c r="G8" s="232"/>
      <c r="H8" s="232"/>
      <c r="I8" s="232"/>
      <c r="J8" s="232"/>
      <c r="K8" s="232"/>
      <c r="L8" s="232"/>
      <c r="M8" s="232"/>
      <c r="N8" s="233"/>
    </row>
    <row r="9" spans="1:14" ht="20.100000000000001" customHeight="1" thickBot="1" x14ac:dyDescent="0.25">
      <c r="A9" s="240"/>
      <c r="B9" s="241"/>
      <c r="C9" s="241"/>
      <c r="D9" s="241"/>
      <c r="E9" s="241"/>
      <c r="F9" s="241"/>
      <c r="G9" s="241"/>
      <c r="H9" s="241"/>
      <c r="I9" s="241"/>
      <c r="J9" s="241"/>
      <c r="K9" s="241"/>
      <c r="L9" s="241"/>
      <c r="M9" s="241"/>
      <c r="N9" s="242"/>
    </row>
    <row r="10" spans="1:14" ht="35.25" customHeight="1" thickBot="1" x14ac:dyDescent="0.25">
      <c r="A10" s="231" t="s">
        <v>246</v>
      </c>
      <c r="B10" s="232"/>
      <c r="C10" s="232"/>
      <c r="D10" s="232"/>
      <c r="E10" s="232"/>
      <c r="F10" s="232"/>
      <c r="G10" s="232"/>
      <c r="H10" s="232"/>
      <c r="I10" s="232"/>
      <c r="J10" s="232"/>
      <c r="K10" s="232"/>
      <c r="L10" s="232"/>
      <c r="M10" s="232"/>
      <c r="N10" s="233"/>
    </row>
    <row r="11" spans="1:14" ht="20.100000000000001" customHeight="1" thickBot="1" x14ac:dyDescent="0.25">
      <c r="A11" s="240"/>
      <c r="B11" s="241"/>
      <c r="C11" s="241"/>
      <c r="D11" s="241"/>
      <c r="E11" s="241"/>
      <c r="F11" s="241"/>
      <c r="G11" s="241"/>
      <c r="H11" s="241"/>
      <c r="I11" s="241"/>
      <c r="J11" s="241"/>
      <c r="K11" s="241"/>
      <c r="L11" s="241"/>
      <c r="M11" s="241"/>
      <c r="N11" s="242"/>
    </row>
    <row r="12" spans="1:14" ht="154.5" customHeight="1" thickBot="1" x14ac:dyDescent="0.25">
      <c r="A12" s="231" t="s">
        <v>285</v>
      </c>
      <c r="B12" s="232"/>
      <c r="C12" s="232"/>
      <c r="D12" s="232"/>
      <c r="E12" s="232"/>
      <c r="F12" s="232"/>
      <c r="G12" s="232"/>
      <c r="H12" s="232"/>
      <c r="I12" s="232"/>
      <c r="J12" s="232"/>
      <c r="K12" s="232"/>
      <c r="L12" s="232"/>
      <c r="M12" s="232"/>
      <c r="N12" s="233"/>
    </row>
    <row r="13" spans="1:14" ht="22.5" customHeight="1" thickBot="1" x14ac:dyDescent="0.25">
      <c r="A13" s="234" t="s">
        <v>245</v>
      </c>
      <c r="B13" s="235"/>
      <c r="C13" s="235"/>
      <c r="D13" s="235"/>
      <c r="E13" s="235"/>
      <c r="F13" s="235"/>
      <c r="G13" s="235"/>
      <c r="H13" s="235"/>
      <c r="I13" s="235"/>
      <c r="J13" s="235"/>
      <c r="K13" s="235"/>
      <c r="L13" s="235"/>
      <c r="M13" s="235"/>
      <c r="N13" s="236"/>
    </row>
    <row r="14" spans="1:14" ht="20.100000000000001" customHeight="1" thickBot="1" x14ac:dyDescent="0.25">
      <c r="A14" s="240"/>
      <c r="B14" s="241"/>
      <c r="C14" s="241"/>
      <c r="D14" s="241"/>
      <c r="E14" s="241"/>
      <c r="F14" s="241"/>
      <c r="G14" s="241"/>
      <c r="H14" s="241"/>
      <c r="I14" s="241"/>
      <c r="J14" s="241"/>
      <c r="K14" s="241"/>
      <c r="L14" s="241"/>
      <c r="M14" s="241"/>
      <c r="N14" s="242"/>
    </row>
    <row r="15" spans="1:14" ht="96.75" customHeight="1" thickBot="1" x14ac:dyDescent="0.25">
      <c r="A15" s="231" t="s">
        <v>287</v>
      </c>
      <c r="B15" s="232"/>
      <c r="C15" s="232"/>
      <c r="D15" s="232"/>
      <c r="E15" s="232"/>
      <c r="F15" s="232"/>
      <c r="G15" s="232"/>
      <c r="H15" s="232"/>
      <c r="I15" s="232"/>
      <c r="J15" s="232"/>
      <c r="K15" s="232"/>
      <c r="L15" s="232"/>
      <c r="M15" s="232"/>
      <c r="N15" s="233"/>
    </row>
    <row r="16" spans="1:14" ht="93" customHeight="1" thickBot="1" x14ac:dyDescent="0.25">
      <c r="A16" s="231" t="s">
        <v>254</v>
      </c>
      <c r="B16" s="232"/>
      <c r="C16" s="232"/>
      <c r="D16" s="232"/>
      <c r="E16" s="232"/>
      <c r="F16" s="232"/>
      <c r="G16" s="232"/>
      <c r="H16" s="232"/>
      <c r="I16" s="232"/>
      <c r="J16" s="232"/>
      <c r="K16" s="232"/>
      <c r="L16" s="232"/>
      <c r="M16" s="232"/>
      <c r="N16" s="233"/>
    </row>
    <row r="17" spans="1:14" ht="20.100000000000001" customHeight="1" thickBot="1" x14ac:dyDescent="0.25">
      <c r="A17" s="240"/>
      <c r="B17" s="241"/>
      <c r="C17" s="241"/>
      <c r="D17" s="241"/>
      <c r="E17" s="241"/>
      <c r="F17" s="241"/>
      <c r="G17" s="241"/>
      <c r="H17" s="241"/>
      <c r="I17" s="241"/>
      <c r="J17" s="241"/>
      <c r="K17" s="241"/>
      <c r="L17" s="241"/>
      <c r="M17" s="241"/>
      <c r="N17" s="242"/>
    </row>
    <row r="18" spans="1:14" ht="126.75" customHeight="1" thickBot="1" x14ac:dyDescent="0.25">
      <c r="A18" s="231" t="s">
        <v>286</v>
      </c>
      <c r="B18" s="232"/>
      <c r="C18" s="232"/>
      <c r="D18" s="232"/>
      <c r="E18" s="232"/>
      <c r="F18" s="232"/>
      <c r="G18" s="232"/>
      <c r="H18" s="232"/>
      <c r="I18" s="232"/>
      <c r="J18" s="232"/>
      <c r="K18" s="232"/>
      <c r="L18" s="232"/>
      <c r="M18" s="232"/>
      <c r="N18" s="233"/>
    </row>
    <row r="19" spans="1:14" ht="20.100000000000001" customHeight="1" thickBot="1" x14ac:dyDescent="0.25">
      <c r="A19" s="240"/>
      <c r="B19" s="241"/>
      <c r="C19" s="241"/>
      <c r="D19" s="241"/>
      <c r="E19" s="241"/>
      <c r="F19" s="241"/>
      <c r="G19" s="241"/>
      <c r="H19" s="241"/>
      <c r="I19" s="241"/>
      <c r="J19" s="241"/>
      <c r="K19" s="241"/>
      <c r="L19" s="241"/>
      <c r="M19" s="241"/>
      <c r="N19" s="242"/>
    </row>
    <row r="20" spans="1:14" ht="114" customHeight="1" thickBot="1" x14ac:dyDescent="0.25">
      <c r="A20" s="231" t="s">
        <v>271</v>
      </c>
      <c r="B20" s="232"/>
      <c r="C20" s="232"/>
      <c r="D20" s="232"/>
      <c r="E20" s="232"/>
      <c r="F20" s="232"/>
      <c r="G20" s="232"/>
      <c r="H20" s="232"/>
      <c r="I20" s="232"/>
      <c r="J20" s="232"/>
      <c r="K20" s="232"/>
      <c r="L20" s="232"/>
      <c r="M20" s="232"/>
      <c r="N20" s="233"/>
    </row>
    <row r="21" spans="1:14" ht="21" customHeight="1" thickBot="1" x14ac:dyDescent="0.25">
      <c r="A21" s="193"/>
      <c r="B21" s="194"/>
      <c r="C21" s="194"/>
      <c r="D21" s="194"/>
      <c r="E21" s="194"/>
      <c r="F21" s="194"/>
      <c r="G21" s="194"/>
      <c r="H21" s="194"/>
      <c r="I21" s="194"/>
      <c r="J21" s="194"/>
      <c r="K21" s="194"/>
      <c r="L21" s="194"/>
      <c r="M21" s="194"/>
      <c r="N21" s="195"/>
    </row>
    <row r="22" spans="1:14" ht="125.25" customHeight="1" thickBot="1" x14ac:dyDescent="0.25">
      <c r="A22" s="246" t="s">
        <v>305</v>
      </c>
      <c r="B22" s="247"/>
      <c r="C22" s="247"/>
      <c r="D22" s="247"/>
      <c r="E22" s="247"/>
      <c r="F22" s="247"/>
      <c r="G22" s="247"/>
      <c r="H22" s="247"/>
      <c r="I22" s="247"/>
      <c r="J22" s="247"/>
      <c r="K22" s="247"/>
      <c r="L22" s="247"/>
      <c r="M22" s="247"/>
      <c r="N22" s="248"/>
    </row>
    <row r="23" spans="1:14" ht="20.100000000000001" customHeight="1" thickBot="1" x14ac:dyDescent="0.25">
      <c r="A23" s="240"/>
      <c r="B23" s="241"/>
      <c r="C23" s="241"/>
      <c r="D23" s="241"/>
      <c r="E23" s="241"/>
      <c r="F23" s="241"/>
      <c r="G23" s="241"/>
      <c r="H23" s="241"/>
      <c r="I23" s="241"/>
      <c r="J23" s="241"/>
      <c r="K23" s="241"/>
      <c r="L23" s="241"/>
      <c r="M23" s="241"/>
      <c r="N23" s="242"/>
    </row>
    <row r="24" spans="1:14" ht="69.75" customHeight="1" thickBot="1" x14ac:dyDescent="0.25">
      <c r="A24" s="231" t="s">
        <v>248</v>
      </c>
      <c r="B24" s="232"/>
      <c r="C24" s="232"/>
      <c r="D24" s="232"/>
      <c r="E24" s="232"/>
      <c r="F24" s="232"/>
      <c r="G24" s="232"/>
      <c r="H24" s="232"/>
      <c r="I24" s="232"/>
      <c r="J24" s="232"/>
      <c r="K24" s="232"/>
      <c r="L24" s="232"/>
      <c r="M24" s="232"/>
      <c r="N24" s="233"/>
    </row>
    <row r="25" spans="1:14" ht="20.100000000000001" customHeight="1" thickBot="1" x14ac:dyDescent="0.25">
      <c r="A25" s="240"/>
      <c r="B25" s="241"/>
      <c r="C25" s="241"/>
      <c r="D25" s="241"/>
      <c r="E25" s="241"/>
      <c r="F25" s="241"/>
      <c r="G25" s="241"/>
      <c r="H25" s="241"/>
      <c r="I25" s="241"/>
      <c r="J25" s="241"/>
      <c r="K25" s="241"/>
      <c r="L25" s="241"/>
      <c r="M25" s="241"/>
      <c r="N25" s="242"/>
    </row>
    <row r="26" spans="1:14" ht="57.75" customHeight="1" thickBot="1" x14ac:dyDescent="0.25">
      <c r="A26" s="243" t="s">
        <v>247</v>
      </c>
      <c r="B26" s="244"/>
      <c r="C26" s="244"/>
      <c r="D26" s="244"/>
      <c r="E26" s="244"/>
      <c r="F26" s="244"/>
      <c r="G26" s="244"/>
      <c r="H26" s="244"/>
      <c r="I26" s="244"/>
      <c r="J26" s="244"/>
      <c r="K26" s="244"/>
      <c r="L26" s="244"/>
      <c r="M26" s="244"/>
      <c r="N26" s="245"/>
    </row>
  </sheetData>
  <sheetProtection password="EDFA" sheet="1" objects="1" scenarios="1"/>
  <mergeCells count="23">
    <mergeCell ref="A26:N26"/>
    <mergeCell ref="A17:N17"/>
    <mergeCell ref="A19:N19"/>
    <mergeCell ref="A23:N23"/>
    <mergeCell ref="A25:N25"/>
    <mergeCell ref="A22:N22"/>
    <mergeCell ref="A18:N18"/>
    <mergeCell ref="A20:N20"/>
    <mergeCell ref="A24:N24"/>
    <mergeCell ref="A12:N12"/>
    <mergeCell ref="A15:N15"/>
    <mergeCell ref="A13:N13"/>
    <mergeCell ref="A16:N16"/>
    <mergeCell ref="A1:N1"/>
    <mergeCell ref="A5:N5"/>
    <mergeCell ref="A10:N10"/>
    <mergeCell ref="A8:N8"/>
    <mergeCell ref="A14:N14"/>
    <mergeCell ref="A3:N3"/>
    <mergeCell ref="A4:N4"/>
    <mergeCell ref="A6:N6"/>
    <mergeCell ref="A9:N9"/>
    <mergeCell ref="A11:N11"/>
  </mergeCells>
  <hyperlinks>
    <hyperlink ref="A13" r:id="rId1"/>
    <hyperlink ref="A6" r:id="rId2"/>
  </hyperlinks>
  <pageMargins left="0.70866141732283472" right="0.70866141732283472" top="0.78740157480314965" bottom="0.78740157480314965" header="0.31496062992125984" footer="0.31496062992125984"/>
  <pageSetup paperSize="9" scale="53" fitToHeight="0"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4"/>
  <sheetViews>
    <sheetView workbookViewId="0">
      <selection activeCell="A12" sqref="A12"/>
    </sheetView>
  </sheetViews>
  <sheetFormatPr baseColWidth="10" defaultRowHeight="12.75" x14ac:dyDescent="0.2"/>
  <cols>
    <col min="1" max="1" width="27.42578125" style="43" customWidth="1"/>
    <col min="2" max="2" width="15.7109375" style="46" customWidth="1"/>
    <col min="3" max="3" width="15.140625" style="43" customWidth="1"/>
    <col min="4" max="4" width="14.85546875" style="43" customWidth="1"/>
    <col min="5" max="5" width="11.42578125" style="43"/>
    <col min="6" max="6" width="14.140625" style="43" customWidth="1"/>
    <col min="7" max="8" width="11.42578125" style="43"/>
    <col min="9" max="9" width="11.42578125" style="43" customWidth="1"/>
    <col min="10" max="10" width="26.140625" style="43" customWidth="1"/>
    <col min="11" max="11" width="11.42578125" style="43"/>
    <col min="12" max="12" width="11.42578125" style="43" customWidth="1"/>
    <col min="13" max="16384" width="11.42578125" style="43"/>
  </cols>
  <sheetData>
    <row r="1" spans="1:10" ht="18" x14ac:dyDescent="0.25">
      <c r="A1" s="52" t="s">
        <v>34</v>
      </c>
    </row>
    <row r="2" spans="1:10" ht="18" x14ac:dyDescent="0.25">
      <c r="A2" s="52"/>
    </row>
    <row r="3" spans="1:10" ht="18" x14ac:dyDescent="0.25">
      <c r="A3" s="52"/>
    </row>
    <row r="4" spans="1:10" ht="13.5" thickBot="1" x14ac:dyDescent="0.25"/>
    <row r="5" spans="1:10" s="42" customFormat="1" ht="93" thickBot="1" x14ac:dyDescent="0.25">
      <c r="A5" s="50" t="s">
        <v>32</v>
      </c>
      <c r="B5" s="51" t="s">
        <v>31</v>
      </c>
      <c r="C5" s="53" t="s">
        <v>35</v>
      </c>
      <c r="D5" s="53" t="s">
        <v>33</v>
      </c>
      <c r="H5" s="84" t="s">
        <v>27</v>
      </c>
      <c r="I5" s="85" t="s">
        <v>22</v>
      </c>
      <c r="J5" s="86" t="s">
        <v>28</v>
      </c>
    </row>
    <row r="6" spans="1:10" ht="22.5" x14ac:dyDescent="0.2">
      <c r="A6" s="64" t="s">
        <v>36</v>
      </c>
      <c r="B6" s="68">
        <v>46961</v>
      </c>
      <c r="C6" s="77">
        <f t="shared" ref="C6:C13" si="0">B6/1689</f>
        <v>27.804026050917702</v>
      </c>
      <c r="D6" s="65">
        <v>2</v>
      </c>
      <c r="H6" s="94">
        <v>1</v>
      </c>
      <c r="I6" s="87" t="s">
        <v>23</v>
      </c>
      <c r="J6" s="88">
        <v>40382</v>
      </c>
    </row>
    <row r="7" spans="1:10" ht="15" x14ac:dyDescent="0.2">
      <c r="A7" s="59" t="s">
        <v>38</v>
      </c>
      <c r="B7" s="69">
        <v>54386</v>
      </c>
      <c r="C7" s="78">
        <f t="shared" si="0"/>
        <v>32.200118413262288</v>
      </c>
      <c r="D7" s="60">
        <v>3</v>
      </c>
      <c r="E7" s="44"/>
      <c r="F7" s="45"/>
      <c r="H7" s="95">
        <v>2</v>
      </c>
      <c r="I7" s="89" t="s">
        <v>24</v>
      </c>
      <c r="J7" s="90">
        <v>46961</v>
      </c>
    </row>
    <row r="8" spans="1:10" ht="22.5" x14ac:dyDescent="0.2">
      <c r="A8" s="61" t="s">
        <v>39</v>
      </c>
      <c r="B8" s="70">
        <v>62540</v>
      </c>
      <c r="C8" s="79">
        <f t="shared" si="0"/>
        <v>37.027827116637063</v>
      </c>
      <c r="D8" s="58">
        <v>6</v>
      </c>
      <c r="H8" s="95">
        <v>3</v>
      </c>
      <c r="I8" s="89" t="s">
        <v>25</v>
      </c>
      <c r="J8" s="90">
        <v>54386</v>
      </c>
    </row>
    <row r="9" spans="1:10" ht="31.5" customHeight="1" x14ac:dyDescent="0.2">
      <c r="A9" s="61" t="s">
        <v>40</v>
      </c>
      <c r="B9" s="70">
        <v>62540</v>
      </c>
      <c r="C9" s="79">
        <f t="shared" si="0"/>
        <v>37.027827116637063</v>
      </c>
      <c r="D9" s="58">
        <v>6</v>
      </c>
      <c r="H9" s="95">
        <v>4</v>
      </c>
      <c r="I9" s="89" t="s">
        <v>29</v>
      </c>
      <c r="J9" s="90">
        <v>91959</v>
      </c>
    </row>
    <row r="10" spans="1:10" ht="32.25" customHeight="1" x14ac:dyDescent="0.2">
      <c r="A10" s="62" t="s">
        <v>41</v>
      </c>
      <c r="B10" s="71">
        <v>91959</v>
      </c>
      <c r="C10" s="80">
        <f t="shared" si="0"/>
        <v>54.445825932504441</v>
      </c>
      <c r="D10" s="63">
        <v>4</v>
      </c>
      <c r="H10" s="95">
        <v>5</v>
      </c>
      <c r="I10" s="89" t="s">
        <v>30</v>
      </c>
      <c r="J10" s="91">
        <v>125946</v>
      </c>
    </row>
    <row r="11" spans="1:10" ht="15.75" thickBot="1" x14ac:dyDescent="0.25">
      <c r="A11" s="66" t="s">
        <v>42</v>
      </c>
      <c r="B11" s="72">
        <v>91959</v>
      </c>
      <c r="C11" s="81">
        <f t="shared" si="0"/>
        <v>54.445825932504441</v>
      </c>
      <c r="D11" s="67">
        <v>4</v>
      </c>
      <c r="H11" s="96">
        <v>6</v>
      </c>
      <c r="I11" s="92" t="s">
        <v>26</v>
      </c>
      <c r="J11" s="93">
        <v>62540</v>
      </c>
    </row>
    <row r="12" spans="1:10" ht="15" x14ac:dyDescent="0.2">
      <c r="A12" s="55" t="s">
        <v>45</v>
      </c>
      <c r="B12" s="73">
        <v>91959</v>
      </c>
      <c r="C12" s="82">
        <f t="shared" si="0"/>
        <v>54.445825932504441</v>
      </c>
      <c r="D12" s="54">
        <v>4</v>
      </c>
    </row>
    <row r="13" spans="1:10" ht="15.75" thickBot="1" x14ac:dyDescent="0.25">
      <c r="A13" s="56" t="s">
        <v>37</v>
      </c>
      <c r="B13" s="74">
        <v>125946</v>
      </c>
      <c r="C13" s="83">
        <f t="shared" si="0"/>
        <v>74.568383658969807</v>
      </c>
      <c r="D13" s="57">
        <v>5</v>
      </c>
    </row>
    <row r="14" spans="1:10" ht="15" x14ac:dyDescent="0.2">
      <c r="A14" s="47"/>
      <c r="B14" s="48"/>
      <c r="C14" s="49"/>
    </row>
    <row r="15" spans="1:10" ht="15" x14ac:dyDescent="0.2">
      <c r="A15" s="47"/>
      <c r="B15" s="48"/>
      <c r="C15" s="47"/>
    </row>
    <row r="17" spans="1:1" ht="49.5" customHeight="1" x14ac:dyDescent="0.2">
      <c r="A17" s="97"/>
    </row>
    <row r="21" spans="1:1" ht="29.25" customHeight="1" x14ac:dyDescent="0.2"/>
    <row r="24" spans="1:1" ht="12.75" customHeight="1" x14ac:dyDescent="0.2"/>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7" workbookViewId="0">
      <selection activeCell="D86" sqref="D86"/>
    </sheetView>
  </sheetViews>
  <sheetFormatPr baseColWidth="10" defaultRowHeight="12.75" x14ac:dyDescent="0.2"/>
  <cols>
    <col min="1" max="1" width="35.7109375" customWidth="1"/>
    <col min="2" max="2" width="17.42578125" customWidth="1"/>
  </cols>
  <sheetData>
    <row r="1" spans="1:2" ht="18" x14ac:dyDescent="0.25">
      <c r="A1" s="104" t="s">
        <v>52</v>
      </c>
    </row>
    <row r="4" spans="1:2" ht="15.75" x14ac:dyDescent="0.25">
      <c r="A4" s="105" t="s">
        <v>53</v>
      </c>
      <c r="B4" s="105" t="s">
        <v>54</v>
      </c>
    </row>
    <row r="7" spans="1:2" x14ac:dyDescent="0.2">
      <c r="A7" s="108" t="s">
        <v>55</v>
      </c>
      <c r="B7" s="109">
        <v>0.82</v>
      </c>
    </row>
    <row r="8" spans="1:2" x14ac:dyDescent="0.2">
      <c r="A8" s="110"/>
      <c r="B8" s="110"/>
    </row>
    <row r="9" spans="1:2" x14ac:dyDescent="0.2">
      <c r="A9" s="111" t="s">
        <v>59</v>
      </c>
      <c r="B9" s="109">
        <v>0.82</v>
      </c>
    </row>
    <row r="10" spans="1:2" x14ac:dyDescent="0.2">
      <c r="A10" s="111" t="s">
        <v>60</v>
      </c>
      <c r="B10" s="109">
        <v>0.82</v>
      </c>
    </row>
    <row r="11" spans="1:2" x14ac:dyDescent="0.2">
      <c r="A11" s="111" t="s">
        <v>61</v>
      </c>
      <c r="B11" s="109">
        <v>0.82</v>
      </c>
    </row>
    <row r="12" spans="1:2" x14ac:dyDescent="0.2">
      <c r="A12" s="111" t="s">
        <v>62</v>
      </c>
      <c r="B12" s="109">
        <v>0.82</v>
      </c>
    </row>
    <row r="13" spans="1:2" x14ac:dyDescent="0.2">
      <c r="A13" s="111" t="s">
        <v>63</v>
      </c>
      <c r="B13" s="109">
        <v>0.82</v>
      </c>
    </row>
    <row r="14" spans="1:2" x14ac:dyDescent="0.2">
      <c r="A14" s="111" t="s">
        <v>64</v>
      </c>
      <c r="B14" s="109">
        <v>0.82</v>
      </c>
    </row>
    <row r="17" spans="1:2" x14ac:dyDescent="0.2">
      <c r="A17" s="112" t="s">
        <v>56</v>
      </c>
      <c r="B17" s="113">
        <v>0.7</v>
      </c>
    </row>
    <row r="18" spans="1:2" x14ac:dyDescent="0.2">
      <c r="A18" s="114"/>
      <c r="B18" s="114"/>
    </row>
    <row r="19" spans="1:2" x14ac:dyDescent="0.2">
      <c r="A19" s="115">
        <v>110</v>
      </c>
      <c r="B19" s="113">
        <v>0.7</v>
      </c>
    </row>
    <row r="20" spans="1:2" x14ac:dyDescent="0.2">
      <c r="A20" s="116" t="s">
        <v>65</v>
      </c>
      <c r="B20" s="113">
        <v>0.7</v>
      </c>
    </row>
    <row r="21" spans="1:2" x14ac:dyDescent="0.2">
      <c r="A21" s="116" t="s">
        <v>66</v>
      </c>
      <c r="B21" s="113">
        <v>0.7</v>
      </c>
    </row>
    <row r="22" spans="1:2" x14ac:dyDescent="0.2">
      <c r="A22" s="116" t="s">
        <v>67</v>
      </c>
      <c r="B22" s="113">
        <v>0.7</v>
      </c>
    </row>
    <row r="23" spans="1:2" x14ac:dyDescent="0.2">
      <c r="A23" s="116" t="s">
        <v>68</v>
      </c>
      <c r="B23" s="113">
        <v>0.7</v>
      </c>
    </row>
    <row r="24" spans="1:2" x14ac:dyDescent="0.2">
      <c r="A24" s="116" t="s">
        <v>69</v>
      </c>
      <c r="B24" s="113">
        <v>0.7</v>
      </c>
    </row>
    <row r="25" spans="1:2" x14ac:dyDescent="0.2">
      <c r="A25" s="116" t="s">
        <v>70</v>
      </c>
      <c r="B25" s="113">
        <v>0.7</v>
      </c>
    </row>
    <row r="26" spans="1:2" x14ac:dyDescent="0.2">
      <c r="A26" s="116" t="s">
        <v>71</v>
      </c>
      <c r="B26" s="113">
        <v>0.7</v>
      </c>
    </row>
    <row r="27" spans="1:2" x14ac:dyDescent="0.2">
      <c r="A27" s="116" t="s">
        <v>72</v>
      </c>
      <c r="B27" s="113">
        <v>0.7</v>
      </c>
    </row>
    <row r="28" spans="1:2" x14ac:dyDescent="0.2">
      <c r="A28" s="116" t="s">
        <v>73</v>
      </c>
      <c r="B28" s="113">
        <v>0.7</v>
      </c>
    </row>
    <row r="29" spans="1:2" x14ac:dyDescent="0.2">
      <c r="A29" s="116" t="s">
        <v>74</v>
      </c>
      <c r="B29" s="113">
        <v>0.7</v>
      </c>
    </row>
    <row r="30" spans="1:2" x14ac:dyDescent="0.2">
      <c r="A30" s="116" t="s">
        <v>75</v>
      </c>
      <c r="B30" s="113">
        <v>0.7</v>
      </c>
    </row>
    <row r="31" spans="1:2" x14ac:dyDescent="0.2">
      <c r="A31" s="116" t="s">
        <v>76</v>
      </c>
      <c r="B31" s="113">
        <v>0.7</v>
      </c>
    </row>
    <row r="32" spans="1:2" x14ac:dyDescent="0.2">
      <c r="A32" s="116" t="s">
        <v>77</v>
      </c>
      <c r="B32" s="113">
        <v>0.7</v>
      </c>
    </row>
    <row r="33" spans="1:2" x14ac:dyDescent="0.2">
      <c r="A33" s="116" t="s">
        <v>78</v>
      </c>
      <c r="B33" s="113">
        <v>0.7</v>
      </c>
    </row>
    <row r="34" spans="1:2" x14ac:dyDescent="0.2">
      <c r="A34" s="116" t="s">
        <v>79</v>
      </c>
      <c r="B34" s="113">
        <v>0.7</v>
      </c>
    </row>
    <row r="35" spans="1:2" x14ac:dyDescent="0.2">
      <c r="A35" s="116" t="s">
        <v>80</v>
      </c>
      <c r="B35" s="113">
        <v>0.7</v>
      </c>
    </row>
    <row r="36" spans="1:2" x14ac:dyDescent="0.2">
      <c r="A36" s="116" t="s">
        <v>81</v>
      </c>
      <c r="B36" s="113">
        <v>0.7</v>
      </c>
    </row>
    <row r="37" spans="1:2" x14ac:dyDescent="0.2">
      <c r="A37" s="116" t="s">
        <v>82</v>
      </c>
      <c r="B37" s="113">
        <v>0.7</v>
      </c>
    </row>
    <row r="38" spans="1:2" x14ac:dyDescent="0.2">
      <c r="A38" s="116" t="s">
        <v>83</v>
      </c>
      <c r="B38" s="113">
        <v>0.7</v>
      </c>
    </row>
    <row r="39" spans="1:2" x14ac:dyDescent="0.2">
      <c r="A39" s="116" t="s">
        <v>84</v>
      </c>
      <c r="B39" s="113">
        <v>0.7</v>
      </c>
    </row>
    <row r="40" spans="1:2" x14ac:dyDescent="0.2">
      <c r="A40" s="116" t="s">
        <v>85</v>
      </c>
      <c r="B40" s="113">
        <v>0.7</v>
      </c>
    </row>
    <row r="41" spans="1:2" x14ac:dyDescent="0.2">
      <c r="A41" s="116" t="s">
        <v>86</v>
      </c>
      <c r="B41" s="113">
        <v>0.7</v>
      </c>
    </row>
    <row r="42" spans="1:2" x14ac:dyDescent="0.2">
      <c r="A42" s="116" t="s">
        <v>87</v>
      </c>
      <c r="B42" s="113">
        <v>0.7</v>
      </c>
    </row>
    <row r="43" spans="1:2" x14ac:dyDescent="0.2">
      <c r="A43" s="116" t="s">
        <v>88</v>
      </c>
      <c r="B43" s="113">
        <v>0.7</v>
      </c>
    </row>
    <row r="44" spans="1:2" x14ac:dyDescent="0.2">
      <c r="A44" s="116" t="s">
        <v>89</v>
      </c>
      <c r="B44" s="113">
        <v>0.7</v>
      </c>
    </row>
    <row r="45" spans="1:2" x14ac:dyDescent="0.2">
      <c r="A45" s="116" t="s">
        <v>90</v>
      </c>
      <c r="B45" s="113">
        <v>0.7</v>
      </c>
    </row>
    <row r="46" spans="1:2" x14ac:dyDescent="0.2">
      <c r="A46" s="116" t="s">
        <v>91</v>
      </c>
      <c r="B46" s="113">
        <v>0.7</v>
      </c>
    </row>
    <row r="47" spans="1:2" x14ac:dyDescent="0.2">
      <c r="A47" s="116" t="s">
        <v>92</v>
      </c>
      <c r="B47" s="113">
        <v>0.7</v>
      </c>
    </row>
    <row r="48" spans="1:2" x14ac:dyDescent="0.2">
      <c r="A48" s="116" t="s">
        <v>93</v>
      </c>
      <c r="B48" s="113">
        <v>0.7</v>
      </c>
    </row>
    <row r="49" spans="1:2" x14ac:dyDescent="0.2">
      <c r="A49" s="116" t="s">
        <v>94</v>
      </c>
      <c r="B49" s="113">
        <v>0.7</v>
      </c>
    </row>
    <row r="50" spans="1:2" x14ac:dyDescent="0.2">
      <c r="A50" s="116" t="s">
        <v>95</v>
      </c>
      <c r="B50" s="113">
        <v>0.7</v>
      </c>
    </row>
    <row r="51" spans="1:2" x14ac:dyDescent="0.2">
      <c r="A51" s="116" t="s">
        <v>60</v>
      </c>
      <c r="B51" s="113">
        <v>0.7</v>
      </c>
    </row>
    <row r="52" spans="1:2" x14ac:dyDescent="0.2">
      <c r="A52" s="116" t="s">
        <v>96</v>
      </c>
      <c r="B52" s="113">
        <v>0.7</v>
      </c>
    </row>
    <row r="53" spans="1:2" x14ac:dyDescent="0.2">
      <c r="A53" s="116" t="s">
        <v>63</v>
      </c>
      <c r="B53" s="113">
        <v>0.7</v>
      </c>
    </row>
    <row r="54" spans="1:2" x14ac:dyDescent="0.2">
      <c r="A54" s="116" t="s">
        <v>97</v>
      </c>
      <c r="B54" s="113">
        <v>0.7</v>
      </c>
    </row>
    <row r="55" spans="1:2" x14ac:dyDescent="0.2">
      <c r="A55" s="116" t="s">
        <v>98</v>
      </c>
      <c r="B55" s="113">
        <v>0.7</v>
      </c>
    </row>
    <row r="56" spans="1:2" x14ac:dyDescent="0.2">
      <c r="A56" s="116" t="s">
        <v>99</v>
      </c>
      <c r="B56" s="113">
        <v>0.7</v>
      </c>
    </row>
    <row r="57" spans="1:2" x14ac:dyDescent="0.2">
      <c r="A57" s="116" t="s">
        <v>64</v>
      </c>
      <c r="B57" s="113">
        <v>0.7</v>
      </c>
    </row>
    <row r="58" spans="1:2" x14ac:dyDescent="0.2">
      <c r="A58" s="116" t="s">
        <v>100</v>
      </c>
      <c r="B58" s="113">
        <v>0.7</v>
      </c>
    </row>
    <row r="59" spans="1:2" x14ac:dyDescent="0.2">
      <c r="A59" s="116" t="s">
        <v>101</v>
      </c>
      <c r="B59" s="113">
        <v>0.7</v>
      </c>
    </row>
    <row r="60" spans="1:2" x14ac:dyDescent="0.2">
      <c r="A60" s="116" t="s">
        <v>102</v>
      </c>
      <c r="B60" s="113">
        <v>0.7</v>
      </c>
    </row>
    <row r="61" spans="1:2" x14ac:dyDescent="0.2">
      <c r="A61" s="116" t="s">
        <v>103</v>
      </c>
      <c r="B61" s="113">
        <v>0.7</v>
      </c>
    </row>
    <row r="62" spans="1:2" x14ac:dyDescent="0.2">
      <c r="A62" s="116" t="s">
        <v>104</v>
      </c>
      <c r="B62" s="113">
        <v>0.7</v>
      </c>
    </row>
    <row r="63" spans="1:2" x14ac:dyDescent="0.2">
      <c r="A63" s="116" t="s">
        <v>105</v>
      </c>
      <c r="B63" s="113">
        <v>0.7</v>
      </c>
    </row>
    <row r="64" spans="1:2" x14ac:dyDescent="0.2">
      <c r="A64" s="116" t="s">
        <v>106</v>
      </c>
      <c r="B64" s="113">
        <v>0.7</v>
      </c>
    </row>
    <row r="65" spans="1:2" x14ac:dyDescent="0.2">
      <c r="A65" s="116" t="s">
        <v>107</v>
      </c>
      <c r="B65" s="113">
        <v>0.7</v>
      </c>
    </row>
    <row r="66" spans="1:2" x14ac:dyDescent="0.2">
      <c r="A66" s="116" t="s">
        <v>61</v>
      </c>
      <c r="B66" s="113">
        <v>0.7</v>
      </c>
    </row>
    <row r="67" spans="1:2" x14ac:dyDescent="0.2">
      <c r="A67" s="116" t="s">
        <v>108</v>
      </c>
      <c r="B67" s="113">
        <v>0.7</v>
      </c>
    </row>
    <row r="68" spans="1:2" x14ac:dyDescent="0.2">
      <c r="A68" s="116" t="s">
        <v>109</v>
      </c>
      <c r="B68" s="113">
        <v>0.7</v>
      </c>
    </row>
    <row r="69" spans="1:2" x14ac:dyDescent="0.2">
      <c r="A69" s="116" t="s">
        <v>110</v>
      </c>
      <c r="B69" s="113">
        <v>0.7</v>
      </c>
    </row>
    <row r="70" spans="1:2" x14ac:dyDescent="0.2">
      <c r="A70" s="116" t="s">
        <v>62</v>
      </c>
      <c r="B70" s="113">
        <v>0.7</v>
      </c>
    </row>
    <row r="71" spans="1:2" x14ac:dyDescent="0.2">
      <c r="A71" s="116" t="s">
        <v>111</v>
      </c>
      <c r="B71" s="113">
        <v>0.7</v>
      </c>
    </row>
    <row r="72" spans="1:2" x14ac:dyDescent="0.2">
      <c r="A72" s="116" t="s">
        <v>59</v>
      </c>
      <c r="B72" s="113">
        <v>0.7</v>
      </c>
    </row>
    <row r="73" spans="1:2" x14ac:dyDescent="0.2">
      <c r="A73" s="116" t="s">
        <v>112</v>
      </c>
      <c r="B73" s="113">
        <v>0.7</v>
      </c>
    </row>
    <row r="74" spans="1:2" x14ac:dyDescent="0.2">
      <c r="A74" s="116" t="s">
        <v>113</v>
      </c>
      <c r="B74" s="113">
        <v>0.7</v>
      </c>
    </row>
    <row r="75" spans="1:2" x14ac:dyDescent="0.2">
      <c r="A75" s="115">
        <v>502</v>
      </c>
      <c r="B75" s="113">
        <v>0.7</v>
      </c>
    </row>
    <row r="76" spans="1:2" x14ac:dyDescent="0.2">
      <c r="A76" s="115">
        <v>511</v>
      </c>
      <c r="B76" s="113">
        <v>0.7</v>
      </c>
    </row>
    <row r="77" spans="1:2" x14ac:dyDescent="0.2">
      <c r="A77" s="115">
        <v>523</v>
      </c>
      <c r="B77" s="113">
        <v>0.7</v>
      </c>
    </row>
    <row r="78" spans="1:2" x14ac:dyDescent="0.2">
      <c r="A78" s="115">
        <v>542</v>
      </c>
      <c r="B78" s="113">
        <v>0.7</v>
      </c>
    </row>
    <row r="79" spans="1:2" x14ac:dyDescent="0.2">
      <c r="A79" s="115">
        <v>551</v>
      </c>
      <c r="B79" s="113">
        <v>0.7</v>
      </c>
    </row>
    <row r="80" spans="1:2" x14ac:dyDescent="0.2">
      <c r="A80" s="115">
        <v>552</v>
      </c>
      <c r="B80" s="113">
        <v>0.7</v>
      </c>
    </row>
    <row r="81" spans="1:2" x14ac:dyDescent="0.2">
      <c r="A81" s="115">
        <v>571</v>
      </c>
      <c r="B81" s="113">
        <v>0.7</v>
      </c>
    </row>
    <row r="82" spans="1:2" x14ac:dyDescent="0.2">
      <c r="A82" s="115">
        <v>572</v>
      </c>
      <c r="B82" s="113">
        <v>0.7</v>
      </c>
    </row>
    <row r="83" spans="1:2" x14ac:dyDescent="0.2">
      <c r="A83" s="115">
        <v>795</v>
      </c>
      <c r="B83" s="113">
        <v>0.7</v>
      </c>
    </row>
    <row r="84" spans="1:2" x14ac:dyDescent="0.2">
      <c r="A84" s="115">
        <v>799</v>
      </c>
      <c r="B84" s="113">
        <v>0.7</v>
      </c>
    </row>
    <row r="85" spans="1:2" x14ac:dyDescent="0.2">
      <c r="A85" s="106"/>
    </row>
    <row r="87" spans="1:2" x14ac:dyDescent="0.2">
      <c r="A87" s="117" t="s">
        <v>57</v>
      </c>
      <c r="B87" s="118">
        <v>1.02</v>
      </c>
    </row>
    <row r="88" spans="1:2" x14ac:dyDescent="0.2">
      <c r="A88" s="119"/>
      <c r="B88" s="119"/>
    </row>
    <row r="89" spans="1:2" x14ac:dyDescent="0.2">
      <c r="A89" s="120">
        <v>120</v>
      </c>
      <c r="B89" s="118">
        <v>1.02</v>
      </c>
    </row>
    <row r="90" spans="1:2" x14ac:dyDescent="0.2">
      <c r="A90" s="121" t="s">
        <v>114</v>
      </c>
      <c r="B90" s="118">
        <v>1.02</v>
      </c>
    </row>
    <row r="91" spans="1:2" x14ac:dyDescent="0.2">
      <c r="A91" s="121" t="s">
        <v>115</v>
      </c>
      <c r="B91" s="118">
        <v>1.02</v>
      </c>
    </row>
    <row r="92" spans="1:2" x14ac:dyDescent="0.2">
      <c r="A92" s="121" t="s">
        <v>116</v>
      </c>
      <c r="B92" s="118">
        <v>1.02</v>
      </c>
    </row>
    <row r="93" spans="1:2" x14ac:dyDescent="0.2">
      <c r="A93" s="121" t="s">
        <v>117</v>
      </c>
      <c r="B93" s="118">
        <v>1.02</v>
      </c>
    </row>
    <row r="94" spans="1:2" x14ac:dyDescent="0.2">
      <c r="A94" s="121" t="s">
        <v>118</v>
      </c>
      <c r="B94" s="118">
        <v>1.02</v>
      </c>
    </row>
    <row r="95" spans="1:2" x14ac:dyDescent="0.2">
      <c r="A95" s="121" t="s">
        <v>119</v>
      </c>
      <c r="B95" s="118">
        <v>1.02</v>
      </c>
    </row>
    <row r="96" spans="1:2" x14ac:dyDescent="0.2">
      <c r="A96" s="121" t="s">
        <v>120</v>
      </c>
      <c r="B96" s="118">
        <v>1.02</v>
      </c>
    </row>
    <row r="97" spans="1:2" x14ac:dyDescent="0.2">
      <c r="A97" s="121" t="s">
        <v>121</v>
      </c>
      <c r="B97" s="118">
        <v>1.02</v>
      </c>
    </row>
    <row r="98" spans="1:2" x14ac:dyDescent="0.2">
      <c r="A98" s="121" t="s">
        <v>122</v>
      </c>
      <c r="B98" s="118">
        <v>1.02</v>
      </c>
    </row>
    <row r="99" spans="1:2" x14ac:dyDescent="0.2">
      <c r="A99" s="121" t="s">
        <v>123</v>
      </c>
      <c r="B99" s="118">
        <v>1.02</v>
      </c>
    </row>
    <row r="100" spans="1:2" x14ac:dyDescent="0.2">
      <c r="A100" s="121" t="s">
        <v>124</v>
      </c>
      <c r="B100" s="118">
        <v>1.02</v>
      </c>
    </row>
    <row r="101" spans="1:2" x14ac:dyDescent="0.2">
      <c r="A101" s="121" t="s">
        <v>125</v>
      </c>
      <c r="B101" s="118">
        <v>1.02</v>
      </c>
    </row>
    <row r="102" spans="1:2" x14ac:dyDescent="0.2">
      <c r="A102" s="121" t="s">
        <v>126</v>
      </c>
      <c r="B102" s="118">
        <v>1.02</v>
      </c>
    </row>
    <row r="103" spans="1:2" x14ac:dyDescent="0.2">
      <c r="A103" s="121" t="s">
        <v>127</v>
      </c>
      <c r="B103" s="118">
        <v>1.02</v>
      </c>
    </row>
    <row r="104" spans="1:2" x14ac:dyDescent="0.2">
      <c r="A104" s="121" t="s">
        <v>128</v>
      </c>
      <c r="B104" s="118">
        <v>1.02</v>
      </c>
    </row>
    <row r="105" spans="1:2" x14ac:dyDescent="0.2">
      <c r="A105" s="121" t="s">
        <v>129</v>
      </c>
      <c r="B105" s="118">
        <v>1.02</v>
      </c>
    </row>
    <row r="106" spans="1:2" x14ac:dyDescent="0.2">
      <c r="A106" s="121" t="s">
        <v>130</v>
      </c>
      <c r="B106" s="118">
        <v>1.02</v>
      </c>
    </row>
    <row r="107" spans="1:2" x14ac:dyDescent="0.2">
      <c r="A107" s="121" t="s">
        <v>131</v>
      </c>
      <c r="B107" s="118">
        <v>1.02</v>
      </c>
    </row>
    <row r="108" spans="1:2" x14ac:dyDescent="0.2">
      <c r="A108" s="121">
        <v>670</v>
      </c>
      <c r="B108" s="118">
        <v>1.02</v>
      </c>
    </row>
    <row r="109" spans="1:2" x14ac:dyDescent="0.2">
      <c r="A109" s="121">
        <v>760</v>
      </c>
      <c r="B109" s="118">
        <v>1.02</v>
      </c>
    </row>
    <row r="110" spans="1:2" x14ac:dyDescent="0.2">
      <c r="A110" s="121">
        <v>762</v>
      </c>
      <c r="B110" s="118">
        <v>1.02</v>
      </c>
    </row>
    <row r="111" spans="1:2" x14ac:dyDescent="0.2">
      <c r="A111" s="107"/>
    </row>
    <row r="113" spans="1:2" x14ac:dyDescent="0.2">
      <c r="A113" s="122" t="s">
        <v>58</v>
      </c>
      <c r="B113" s="123">
        <v>1.1599999999999999</v>
      </c>
    </row>
    <row r="114" spans="1:2" x14ac:dyDescent="0.2">
      <c r="A114" s="124"/>
      <c r="B114" s="123">
        <v>1.1599999999999999</v>
      </c>
    </row>
    <row r="115" spans="1:2" x14ac:dyDescent="0.2">
      <c r="A115" s="125" t="s">
        <v>132</v>
      </c>
      <c r="B115" s="123">
        <v>1.1599999999999999</v>
      </c>
    </row>
    <row r="116" spans="1:2" x14ac:dyDescent="0.2">
      <c r="A116" s="125" t="s">
        <v>133</v>
      </c>
      <c r="B116" s="123">
        <v>1.1599999999999999</v>
      </c>
    </row>
    <row r="117" spans="1:2" x14ac:dyDescent="0.2">
      <c r="A117" s="125" t="s">
        <v>134</v>
      </c>
      <c r="B117" s="123">
        <v>1.1599999999999999</v>
      </c>
    </row>
    <row r="118" spans="1:2" x14ac:dyDescent="0.2">
      <c r="A118" s="125" t="s">
        <v>135</v>
      </c>
      <c r="B118" s="123">
        <v>1.1599999999999999</v>
      </c>
    </row>
    <row r="119" spans="1:2" x14ac:dyDescent="0.2">
      <c r="A119" s="125" t="s">
        <v>136</v>
      </c>
      <c r="B119" s="123">
        <v>1.1599999999999999</v>
      </c>
    </row>
    <row r="120" spans="1:2" x14ac:dyDescent="0.2">
      <c r="A120" s="125" t="s">
        <v>137</v>
      </c>
      <c r="B120" s="123">
        <v>1.1599999999999999</v>
      </c>
    </row>
    <row r="121" spans="1:2" x14ac:dyDescent="0.2">
      <c r="A121" s="125" t="s">
        <v>138</v>
      </c>
      <c r="B121" s="123">
        <v>1.1599999999999999</v>
      </c>
    </row>
    <row r="122" spans="1:2" x14ac:dyDescent="0.2">
      <c r="A122" s="125" t="s">
        <v>139</v>
      </c>
      <c r="B122" s="123">
        <v>1.1599999999999999</v>
      </c>
    </row>
    <row r="123" spans="1:2" x14ac:dyDescent="0.2">
      <c r="A123" s="125" t="s">
        <v>140</v>
      </c>
      <c r="B123" s="123">
        <v>1.1599999999999999</v>
      </c>
    </row>
    <row r="124" spans="1:2" x14ac:dyDescent="0.2">
      <c r="A124" s="125" t="s">
        <v>141</v>
      </c>
      <c r="B124" s="123">
        <v>1.1599999999999999</v>
      </c>
    </row>
    <row r="125" spans="1:2" x14ac:dyDescent="0.2">
      <c r="A125" s="125" t="s">
        <v>142</v>
      </c>
      <c r="B125" s="123">
        <v>1.1599999999999999</v>
      </c>
    </row>
    <row r="126" spans="1:2" x14ac:dyDescent="0.2">
      <c r="A126" s="125" t="s">
        <v>143</v>
      </c>
      <c r="B126" s="123">
        <v>1.1599999999999999</v>
      </c>
    </row>
    <row r="127" spans="1:2" x14ac:dyDescent="0.2">
      <c r="A127" s="125" t="s">
        <v>144</v>
      </c>
      <c r="B127" s="123">
        <v>1.1599999999999999</v>
      </c>
    </row>
    <row r="128" spans="1:2" x14ac:dyDescent="0.2">
      <c r="A128" s="126">
        <v>151</v>
      </c>
      <c r="B128" s="123">
        <v>1.1599999999999999</v>
      </c>
    </row>
    <row r="129" spans="1:2" x14ac:dyDescent="0.2">
      <c r="A129" s="126">
        <v>152</v>
      </c>
      <c r="B129" s="123">
        <v>1.1599999999999999</v>
      </c>
    </row>
    <row r="130" spans="1:2" x14ac:dyDescent="0.2">
      <c r="A130" s="127" t="s">
        <v>145</v>
      </c>
      <c r="B130" s="123">
        <v>1.1599999999999999</v>
      </c>
    </row>
    <row r="131" spans="1:2" x14ac:dyDescent="0.2">
      <c r="A131" s="127" t="s">
        <v>146</v>
      </c>
      <c r="B131" s="123">
        <v>1.1599999999999999</v>
      </c>
    </row>
    <row r="132" spans="1:2" x14ac:dyDescent="0.2">
      <c r="A132" s="127" t="s">
        <v>147</v>
      </c>
      <c r="B132" s="123">
        <v>1.1599999999999999</v>
      </c>
    </row>
    <row r="133" spans="1:2" x14ac:dyDescent="0.2">
      <c r="A133" s="127" t="s">
        <v>148</v>
      </c>
      <c r="B133" s="123">
        <v>1.1599999999999999</v>
      </c>
    </row>
    <row r="134" spans="1:2" x14ac:dyDescent="0.2">
      <c r="A134" s="127" t="s">
        <v>149</v>
      </c>
      <c r="B134" s="123">
        <v>1.1599999999999999</v>
      </c>
    </row>
    <row r="135" spans="1:2" x14ac:dyDescent="0.2">
      <c r="A135" s="127" t="s">
        <v>150</v>
      </c>
      <c r="B135" s="123">
        <v>1.1599999999999999</v>
      </c>
    </row>
    <row r="136" spans="1:2" x14ac:dyDescent="0.2">
      <c r="A136" s="127" t="s">
        <v>151</v>
      </c>
      <c r="B136" s="123">
        <v>1.1599999999999999</v>
      </c>
    </row>
    <row r="137" spans="1:2" x14ac:dyDescent="0.2">
      <c r="A137" s="127" t="s">
        <v>152</v>
      </c>
      <c r="B137" s="123">
        <v>1.1599999999999999</v>
      </c>
    </row>
    <row r="138" spans="1:2" x14ac:dyDescent="0.2">
      <c r="A138" s="127" t="s">
        <v>153</v>
      </c>
      <c r="B138" s="123">
        <v>1.1599999999999999</v>
      </c>
    </row>
    <row r="139" spans="1:2" x14ac:dyDescent="0.2">
      <c r="A139" s="127" t="s">
        <v>154</v>
      </c>
      <c r="B139" s="123">
        <v>1.1599999999999999</v>
      </c>
    </row>
    <row r="140" spans="1:2" x14ac:dyDescent="0.2">
      <c r="A140" s="127" t="s">
        <v>155</v>
      </c>
      <c r="B140" s="123">
        <v>1.1599999999999999</v>
      </c>
    </row>
    <row r="141" spans="1:2" x14ac:dyDescent="0.2">
      <c r="A141" s="127" t="s">
        <v>156</v>
      </c>
      <c r="B141" s="123">
        <v>1.1599999999999999</v>
      </c>
    </row>
    <row r="142" spans="1:2" x14ac:dyDescent="0.2">
      <c r="A142" s="127" t="s">
        <v>157</v>
      </c>
      <c r="B142" s="123">
        <v>1.1599999999999999</v>
      </c>
    </row>
    <row r="143" spans="1:2" x14ac:dyDescent="0.2">
      <c r="A143" s="127" t="s">
        <v>158</v>
      </c>
      <c r="B143" s="123">
        <v>1.1599999999999999</v>
      </c>
    </row>
    <row r="144" spans="1:2" x14ac:dyDescent="0.2">
      <c r="A144" s="127" t="s">
        <v>159</v>
      </c>
      <c r="B144" s="123">
        <v>1.1599999999999999</v>
      </c>
    </row>
    <row r="145" spans="1:2" x14ac:dyDescent="0.2">
      <c r="A145" s="127" t="s">
        <v>160</v>
      </c>
      <c r="B145" s="123">
        <v>1.1599999999999999</v>
      </c>
    </row>
    <row r="146" spans="1:2" x14ac:dyDescent="0.2">
      <c r="A146" s="127" t="s">
        <v>161</v>
      </c>
      <c r="B146" s="123">
        <v>1.1599999999999999</v>
      </c>
    </row>
    <row r="147" spans="1:2" x14ac:dyDescent="0.2">
      <c r="A147" s="127" t="s">
        <v>162</v>
      </c>
      <c r="B147" s="123">
        <v>1.1599999999999999</v>
      </c>
    </row>
    <row r="148" spans="1:2" x14ac:dyDescent="0.2">
      <c r="A148" s="127" t="s">
        <v>163</v>
      </c>
      <c r="B148" s="123">
        <v>1.1599999999999999</v>
      </c>
    </row>
    <row r="149" spans="1:2" x14ac:dyDescent="0.2">
      <c r="A149" s="127" t="s">
        <v>164</v>
      </c>
      <c r="B149" s="123">
        <v>1.1599999999999999</v>
      </c>
    </row>
    <row r="150" spans="1:2" x14ac:dyDescent="0.2">
      <c r="A150" s="127" t="s">
        <v>165</v>
      </c>
      <c r="B150" s="123">
        <v>1.1599999999999999</v>
      </c>
    </row>
    <row r="151" spans="1:2" x14ac:dyDescent="0.2">
      <c r="A151" s="127" t="s">
        <v>166</v>
      </c>
      <c r="B151" s="123">
        <v>1.1599999999999999</v>
      </c>
    </row>
    <row r="152" spans="1:2" x14ac:dyDescent="0.2">
      <c r="A152" s="127" t="s">
        <v>167</v>
      </c>
      <c r="B152" s="123">
        <v>1.1599999999999999</v>
      </c>
    </row>
    <row r="153" spans="1:2" x14ac:dyDescent="0.2">
      <c r="A153" s="127" t="s">
        <v>168</v>
      </c>
      <c r="B153" s="123">
        <v>1.1599999999999999</v>
      </c>
    </row>
    <row r="154" spans="1:2" x14ac:dyDescent="0.2">
      <c r="A154" s="127" t="s">
        <v>169</v>
      </c>
      <c r="B154" s="123">
        <v>1.1599999999999999</v>
      </c>
    </row>
    <row r="155" spans="1:2" x14ac:dyDescent="0.2">
      <c r="A155" s="127" t="s">
        <v>170</v>
      </c>
      <c r="B155" s="123">
        <v>1.1599999999999999</v>
      </c>
    </row>
    <row r="156" spans="1:2" x14ac:dyDescent="0.2">
      <c r="A156" s="127" t="s">
        <v>171</v>
      </c>
      <c r="B156" s="123">
        <v>1.1599999999999999</v>
      </c>
    </row>
    <row r="157" spans="1:2" x14ac:dyDescent="0.2">
      <c r="A157" s="127" t="s">
        <v>172</v>
      </c>
      <c r="B157" s="123">
        <v>1.1599999999999999</v>
      </c>
    </row>
    <row r="158" spans="1:2" x14ac:dyDescent="0.2">
      <c r="A158" s="127" t="s">
        <v>173</v>
      </c>
      <c r="B158" s="123">
        <v>1.1599999999999999</v>
      </c>
    </row>
    <row r="159" spans="1:2" x14ac:dyDescent="0.2">
      <c r="A159" s="127" t="s">
        <v>174</v>
      </c>
      <c r="B159" s="123">
        <v>1.1599999999999999</v>
      </c>
    </row>
    <row r="160" spans="1:2" x14ac:dyDescent="0.2">
      <c r="A160" s="127" t="s">
        <v>175</v>
      </c>
      <c r="B160" s="123">
        <v>1.1599999999999999</v>
      </c>
    </row>
    <row r="161" spans="1:2" x14ac:dyDescent="0.2">
      <c r="A161" s="127" t="s">
        <v>176</v>
      </c>
      <c r="B161" s="123">
        <v>1.1599999999999999</v>
      </c>
    </row>
    <row r="162" spans="1:2" x14ac:dyDescent="0.2">
      <c r="A162" s="127" t="s">
        <v>177</v>
      </c>
      <c r="B162" s="123">
        <v>1.1599999999999999</v>
      </c>
    </row>
    <row r="163" spans="1:2" x14ac:dyDescent="0.2">
      <c r="A163" s="127" t="s">
        <v>178</v>
      </c>
      <c r="B163" s="123">
        <v>1.1599999999999999</v>
      </c>
    </row>
    <row r="164" spans="1:2" x14ac:dyDescent="0.2">
      <c r="A164" s="127" t="s">
        <v>179</v>
      </c>
      <c r="B164" s="123">
        <v>1.1599999999999999</v>
      </c>
    </row>
    <row r="165" spans="1:2" x14ac:dyDescent="0.2">
      <c r="A165" s="127" t="s">
        <v>190</v>
      </c>
      <c r="B165" s="123">
        <v>1.1599999999999999</v>
      </c>
    </row>
    <row r="166" spans="1:2" x14ac:dyDescent="0.2">
      <c r="A166" s="127" t="s">
        <v>191</v>
      </c>
      <c r="B166" s="123">
        <v>1.1599999999999999</v>
      </c>
    </row>
    <row r="167" spans="1:2" x14ac:dyDescent="0.2">
      <c r="A167" s="127" t="s">
        <v>192</v>
      </c>
      <c r="B167" s="123">
        <v>1.1599999999999999</v>
      </c>
    </row>
    <row r="168" spans="1:2" x14ac:dyDescent="0.2">
      <c r="A168" s="127" t="s">
        <v>193</v>
      </c>
      <c r="B168" s="123">
        <v>1.1599999999999999</v>
      </c>
    </row>
    <row r="169" spans="1:2" x14ac:dyDescent="0.2">
      <c r="A169" s="127" t="s">
        <v>194</v>
      </c>
      <c r="B169" s="123">
        <v>1.1599999999999999</v>
      </c>
    </row>
    <row r="170" spans="1:2" x14ac:dyDescent="0.2">
      <c r="A170" s="127" t="s">
        <v>195</v>
      </c>
      <c r="B170" s="123">
        <v>1.1599999999999999</v>
      </c>
    </row>
    <row r="171" spans="1:2" x14ac:dyDescent="0.2">
      <c r="A171" s="127" t="s">
        <v>180</v>
      </c>
      <c r="B171" s="123">
        <v>1.1599999999999999</v>
      </c>
    </row>
    <row r="172" spans="1:2" x14ac:dyDescent="0.2">
      <c r="A172" s="127" t="s">
        <v>181</v>
      </c>
      <c r="B172" s="123">
        <v>1.1599999999999999</v>
      </c>
    </row>
    <row r="173" spans="1:2" x14ac:dyDescent="0.2">
      <c r="A173" s="127" t="s">
        <v>182</v>
      </c>
      <c r="B173" s="123">
        <v>1.1599999999999999</v>
      </c>
    </row>
    <row r="174" spans="1:2" x14ac:dyDescent="0.2">
      <c r="A174" s="127" t="s">
        <v>183</v>
      </c>
      <c r="B174" s="123">
        <v>1.1599999999999999</v>
      </c>
    </row>
    <row r="175" spans="1:2" x14ac:dyDescent="0.2">
      <c r="A175" s="127" t="s">
        <v>184</v>
      </c>
      <c r="B175" s="123">
        <v>1.1599999999999999</v>
      </c>
    </row>
    <row r="176" spans="1:2" x14ac:dyDescent="0.2">
      <c r="A176" s="126">
        <v>301</v>
      </c>
      <c r="B176" s="123">
        <v>1.1599999999999999</v>
      </c>
    </row>
    <row r="177" spans="1:2" x14ac:dyDescent="0.2">
      <c r="A177" s="126">
        <v>303</v>
      </c>
      <c r="B177" s="123">
        <v>1.1599999999999999</v>
      </c>
    </row>
    <row r="178" spans="1:2" x14ac:dyDescent="0.2">
      <c r="A178" s="126">
        <v>401</v>
      </c>
      <c r="B178" s="123">
        <v>1.1599999999999999</v>
      </c>
    </row>
    <row r="179" spans="1:2" x14ac:dyDescent="0.2">
      <c r="A179" s="126">
        <v>402</v>
      </c>
      <c r="B179" s="123">
        <v>1.1599999999999999</v>
      </c>
    </row>
    <row r="180" spans="1:2" x14ac:dyDescent="0.2">
      <c r="A180" s="126">
        <v>421</v>
      </c>
      <c r="B180" s="123">
        <v>1.1599999999999999</v>
      </c>
    </row>
    <row r="181" spans="1:2" x14ac:dyDescent="0.2">
      <c r="A181" s="126">
        <v>461</v>
      </c>
      <c r="B181" s="123">
        <v>1.1599999999999999</v>
      </c>
    </row>
    <row r="182" spans="1:2" x14ac:dyDescent="0.2">
      <c r="A182" s="126">
        <v>680</v>
      </c>
      <c r="B182" s="123">
        <v>1.1599999999999999</v>
      </c>
    </row>
    <row r="183" spans="1:2" x14ac:dyDescent="0.2">
      <c r="A183" s="126">
        <v>710</v>
      </c>
      <c r="B183" s="123">
        <v>1.1599999999999999</v>
      </c>
    </row>
    <row r="184" spans="1:2" x14ac:dyDescent="0.2">
      <c r="A184" s="126">
        <v>720</v>
      </c>
      <c r="B184" s="123">
        <v>1.1599999999999999</v>
      </c>
    </row>
    <row r="185" spans="1:2" x14ac:dyDescent="0.2">
      <c r="A185" s="126">
        <v>730</v>
      </c>
      <c r="B185" s="123">
        <v>1.1599999999999999</v>
      </c>
    </row>
    <row r="186" spans="1:2" x14ac:dyDescent="0.2">
      <c r="A186" s="126">
        <v>740</v>
      </c>
      <c r="B186" s="123">
        <v>1.1599999999999999</v>
      </c>
    </row>
    <row r="187" spans="1:2" x14ac:dyDescent="0.2">
      <c r="A187" s="126">
        <v>770</v>
      </c>
      <c r="B187" s="123">
        <v>1.1599999999999999</v>
      </c>
    </row>
    <row r="188" spans="1:2" x14ac:dyDescent="0.2">
      <c r="A188" s="126">
        <v>771</v>
      </c>
      <c r="B188" s="123">
        <v>1.1599999999999999</v>
      </c>
    </row>
    <row r="189" spans="1:2" x14ac:dyDescent="0.2">
      <c r="A189" s="126">
        <v>772</v>
      </c>
      <c r="B189" s="123">
        <v>1.1599999999999999</v>
      </c>
    </row>
    <row r="190" spans="1:2" x14ac:dyDescent="0.2">
      <c r="A190" s="126">
        <v>773</v>
      </c>
      <c r="B190" s="123">
        <v>1.1599999999999999</v>
      </c>
    </row>
    <row r="191" spans="1:2" x14ac:dyDescent="0.2">
      <c r="A191" s="126">
        <v>790</v>
      </c>
      <c r="B191" s="123">
        <v>1.1599999999999999</v>
      </c>
    </row>
    <row r="192" spans="1:2" x14ac:dyDescent="0.2">
      <c r="A192" s="126">
        <v>791</v>
      </c>
      <c r="B192" s="123">
        <v>1.1599999999999999</v>
      </c>
    </row>
    <row r="193" spans="1:1" x14ac:dyDescent="0.2">
      <c r="A193" s="106"/>
    </row>
    <row r="194" spans="1:1" x14ac:dyDescent="0.2">
      <c r="A194" s="106"/>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K334"/>
  <sheetViews>
    <sheetView tabSelected="1" zoomScale="80" zoomScaleNormal="80" zoomScaleSheetLayoutView="90" workbookViewId="0">
      <selection activeCell="C26" sqref="C26"/>
    </sheetView>
  </sheetViews>
  <sheetFormatPr baseColWidth="10" defaultRowHeight="12.75" x14ac:dyDescent="0.2"/>
  <cols>
    <col min="1" max="1" width="2.42578125" style="206" customWidth="1"/>
    <col min="2" max="2" width="39.85546875" style="206" customWidth="1"/>
    <col min="3" max="3" width="15.42578125" style="206" customWidth="1"/>
    <col min="4" max="4" width="16.85546875" style="206" customWidth="1"/>
    <col min="5" max="5" width="16.42578125" style="206" bestFit="1" customWidth="1"/>
    <col min="6" max="6" width="10.42578125" style="206" customWidth="1"/>
    <col min="7" max="7" width="16.28515625" style="206" customWidth="1"/>
    <col min="8" max="8" width="20.85546875" style="206" customWidth="1"/>
    <col min="9" max="9" width="2.28515625" style="206" customWidth="1"/>
    <col min="10" max="10" width="11.42578125" style="206" hidden="1" customWidth="1"/>
    <col min="11" max="11" width="12" style="206" hidden="1" customWidth="1"/>
    <col min="12" max="12" width="10" style="206" customWidth="1"/>
    <col min="13" max="16384" width="11.42578125" style="206"/>
  </cols>
  <sheetData>
    <row r="1" spans="1:11" ht="30" x14ac:dyDescent="0.4">
      <c r="B1" s="229" t="s">
        <v>280</v>
      </c>
      <c r="D1" s="230" t="s">
        <v>257</v>
      </c>
      <c r="E1" s="132"/>
      <c r="F1" s="214"/>
      <c r="H1" s="2"/>
      <c r="I1" s="2"/>
      <c r="J1" s="2"/>
      <c r="K1" s="2"/>
    </row>
    <row r="2" spans="1:11" ht="15.75" customHeight="1" x14ac:dyDescent="0.25">
      <c r="B2" s="212" t="s">
        <v>19</v>
      </c>
      <c r="E2" s="213"/>
      <c r="F2" s="214"/>
      <c r="I2" s="2"/>
      <c r="J2" s="2"/>
      <c r="K2" s="2"/>
    </row>
    <row r="3" spans="1:11" ht="30" customHeight="1" x14ac:dyDescent="0.25">
      <c r="B3" s="260" t="s">
        <v>50</v>
      </c>
      <c r="C3" s="261"/>
      <c r="D3" s="261"/>
      <c r="E3" s="261"/>
      <c r="F3" s="261"/>
      <c r="I3" s="2"/>
      <c r="J3" s="2"/>
      <c r="K3" s="2"/>
    </row>
    <row r="4" spans="1:11" ht="50.25" customHeight="1" x14ac:dyDescent="0.2">
      <c r="B4" s="258" t="s">
        <v>250</v>
      </c>
      <c r="C4" s="259"/>
      <c r="D4" s="259"/>
      <c r="E4" s="259"/>
      <c r="F4" s="259"/>
      <c r="I4" s="2"/>
      <c r="J4" s="2"/>
      <c r="K4"/>
    </row>
    <row r="5" spans="1:11" ht="15.75" customHeight="1" x14ac:dyDescent="0.25">
      <c r="B5" s="215" t="s">
        <v>17</v>
      </c>
      <c r="E5" s="213"/>
      <c r="F5" s="214"/>
      <c r="I5" s="2"/>
      <c r="J5" s="2"/>
      <c r="K5" s="2"/>
    </row>
    <row r="6" spans="1:11" ht="11.25" customHeight="1" x14ac:dyDescent="0.2">
      <c r="B6" s="216"/>
      <c r="E6" s="213"/>
      <c r="F6" s="214"/>
      <c r="I6" s="2"/>
      <c r="J6" s="2"/>
      <c r="K6" s="2"/>
    </row>
    <row r="7" spans="1:11" ht="15.75" customHeight="1" x14ac:dyDescent="0.25">
      <c r="B7" s="33" t="s">
        <v>12</v>
      </c>
      <c r="C7" s="263"/>
      <c r="D7" s="271"/>
      <c r="E7" s="272"/>
      <c r="F7" s="214"/>
    </row>
    <row r="8" spans="1:11" ht="15.75" customHeight="1" x14ac:dyDescent="0.25">
      <c r="B8" s="33" t="s">
        <v>251</v>
      </c>
      <c r="C8" s="263"/>
      <c r="D8" s="264"/>
      <c r="E8" s="265"/>
      <c r="F8" s="214"/>
    </row>
    <row r="9" spans="1:11" ht="15.75" customHeight="1" x14ac:dyDescent="0.25">
      <c r="B9" s="33" t="s">
        <v>255</v>
      </c>
      <c r="C9" s="268"/>
      <c r="D9" s="269"/>
      <c r="E9" s="270"/>
      <c r="F9" s="214"/>
      <c r="G9" s="217"/>
    </row>
    <row r="10" spans="1:11" ht="15.75" customHeight="1" x14ac:dyDescent="0.25">
      <c r="B10" s="34"/>
      <c r="C10" s="32" t="s">
        <v>6</v>
      </c>
      <c r="D10" s="32" t="s">
        <v>7</v>
      </c>
      <c r="E10" s="32" t="s">
        <v>8</v>
      </c>
      <c r="F10" s="214"/>
    </row>
    <row r="11" spans="1:11" ht="15.75" customHeight="1" x14ac:dyDescent="0.25">
      <c r="B11" s="35" t="s">
        <v>256</v>
      </c>
      <c r="C11" s="132"/>
      <c r="D11" s="132"/>
      <c r="E11" s="133"/>
      <c r="F11" s="214"/>
    </row>
    <row r="12" spans="1:11" ht="9.75" customHeight="1" x14ac:dyDescent="0.25">
      <c r="B12" s="218"/>
      <c r="C12" s="219"/>
      <c r="D12" s="219"/>
      <c r="E12" s="220"/>
      <c r="F12" s="214"/>
    </row>
    <row r="13" spans="1:11" ht="12.75" customHeight="1" x14ac:dyDescent="0.2">
      <c r="A13" s="182"/>
      <c r="B13" s="267" t="s">
        <v>21</v>
      </c>
      <c r="C13" s="267"/>
      <c r="D13" s="267"/>
      <c r="E13" s="267"/>
      <c r="F13" s="267"/>
      <c r="G13" s="267"/>
      <c r="H13" s="267"/>
      <c r="I13" s="183"/>
      <c r="J13" s="2"/>
      <c r="K13" s="2"/>
    </row>
    <row r="14" spans="1:11" x14ac:dyDescent="0.2">
      <c r="A14" s="182"/>
      <c r="B14" s="3" t="s">
        <v>0</v>
      </c>
      <c r="C14" s="1"/>
      <c r="D14" s="2"/>
      <c r="E14" s="2"/>
      <c r="F14" s="2"/>
      <c r="G14" s="2"/>
      <c r="H14" s="2"/>
      <c r="I14" s="183"/>
      <c r="J14" s="2"/>
      <c r="K14" s="2"/>
    </row>
    <row r="15" spans="1:11" x14ac:dyDescent="0.2">
      <c r="A15" s="182"/>
      <c r="B15" s="178" t="s">
        <v>1</v>
      </c>
      <c r="C15" s="178"/>
      <c r="D15" s="179"/>
      <c r="E15" s="179"/>
      <c r="F15" s="179"/>
      <c r="G15" s="179"/>
      <c r="H15" s="180">
        <f>H53</f>
        <v>0</v>
      </c>
      <c r="I15" s="183"/>
      <c r="J15" s="2"/>
      <c r="K15" s="2"/>
    </row>
    <row r="16" spans="1:11" x14ac:dyDescent="0.2">
      <c r="A16" s="182"/>
      <c r="B16" s="190" t="s">
        <v>47</v>
      </c>
      <c r="C16" s="190"/>
      <c r="D16" s="191"/>
      <c r="E16" s="191"/>
      <c r="F16" s="191"/>
      <c r="G16" s="191"/>
      <c r="H16" s="192">
        <f>H71</f>
        <v>0</v>
      </c>
      <c r="I16" s="183"/>
      <c r="J16" s="2"/>
      <c r="K16" s="2"/>
    </row>
    <row r="17" spans="1:11" ht="14.25" x14ac:dyDescent="0.2">
      <c r="A17" s="182"/>
      <c r="B17" s="4" t="s">
        <v>207</v>
      </c>
      <c r="C17" s="4"/>
      <c r="D17" s="5"/>
      <c r="E17" s="5"/>
      <c r="F17" s="5"/>
      <c r="G17" s="5"/>
      <c r="H17" s="129"/>
      <c r="I17" s="183"/>
      <c r="J17" s="2"/>
      <c r="K17" s="2"/>
    </row>
    <row r="18" spans="1:11" ht="14.25" x14ac:dyDescent="0.2">
      <c r="A18" s="182"/>
      <c r="B18" s="6" t="s">
        <v>208</v>
      </c>
      <c r="C18" s="4"/>
      <c r="D18" s="5"/>
      <c r="E18" s="5"/>
      <c r="F18" s="5"/>
      <c r="G18" s="5"/>
      <c r="H18" s="129"/>
      <c r="I18" s="183"/>
      <c r="J18" s="2"/>
      <c r="K18" s="2"/>
    </row>
    <row r="19" spans="1:11" x14ac:dyDescent="0.2">
      <c r="A19" s="182"/>
      <c r="B19" s="6" t="s">
        <v>203</v>
      </c>
      <c r="C19" s="4"/>
      <c r="D19" s="5"/>
      <c r="E19" s="5"/>
      <c r="F19" s="5"/>
      <c r="G19" s="5"/>
      <c r="H19" s="129"/>
      <c r="I19" s="183"/>
      <c r="J19" s="2"/>
      <c r="K19" s="2"/>
    </row>
    <row r="20" spans="1:11" ht="14.25" x14ac:dyDescent="0.2">
      <c r="A20" s="182"/>
      <c r="B20" s="6" t="s">
        <v>209</v>
      </c>
      <c r="C20" s="4"/>
      <c r="D20" s="5"/>
      <c r="E20" s="5"/>
      <c r="F20" s="5"/>
      <c r="G20" s="5"/>
      <c r="H20" s="129"/>
      <c r="I20" s="183"/>
      <c r="J20" s="2"/>
      <c r="K20" s="2"/>
    </row>
    <row r="21" spans="1:11" ht="14.25" x14ac:dyDescent="0.2">
      <c r="A21" s="182"/>
      <c r="B21" s="6" t="s">
        <v>272</v>
      </c>
      <c r="C21" s="4"/>
      <c r="D21" s="5"/>
      <c r="E21" s="5"/>
      <c r="F21" s="5"/>
      <c r="G21" s="5"/>
      <c r="H21" s="152"/>
      <c r="I21" s="183"/>
      <c r="J21" s="2"/>
      <c r="K21" s="2"/>
    </row>
    <row r="22" spans="1:11" ht="15" thickBot="1" x14ac:dyDescent="0.25">
      <c r="A22" s="182"/>
      <c r="B22" s="7" t="s">
        <v>273</v>
      </c>
      <c r="C22" s="7"/>
      <c r="D22" s="151"/>
      <c r="E22" s="8"/>
      <c r="F22" s="8"/>
      <c r="G22" s="8"/>
      <c r="H22" s="130"/>
      <c r="I22" s="183"/>
      <c r="J22" s="2"/>
      <c r="K22" s="2"/>
    </row>
    <row r="23" spans="1:11" ht="13.5" thickTop="1" x14ac:dyDescent="0.2">
      <c r="A23" s="182"/>
      <c r="B23" s="9" t="s">
        <v>0</v>
      </c>
      <c r="C23" s="9"/>
      <c r="D23" s="10"/>
      <c r="E23" s="10"/>
      <c r="F23" s="10"/>
      <c r="G23" s="10"/>
      <c r="H23" s="23">
        <f>SUM(H15:H22)</f>
        <v>0</v>
      </c>
      <c r="I23" s="183"/>
      <c r="J23" s="2"/>
      <c r="K23" s="2"/>
    </row>
    <row r="24" spans="1:11" x14ac:dyDescent="0.2">
      <c r="A24" s="182"/>
      <c r="B24" s="1"/>
      <c r="C24" s="1"/>
      <c r="D24" s="2"/>
      <c r="E24" s="2"/>
      <c r="F24" s="2"/>
      <c r="G24" s="2"/>
      <c r="H24" s="24"/>
      <c r="I24" s="183"/>
      <c r="J24" s="2"/>
      <c r="K24" s="2"/>
    </row>
    <row r="25" spans="1:11" x14ac:dyDescent="0.2">
      <c r="A25" s="182"/>
      <c r="B25" s="102" t="s">
        <v>2</v>
      </c>
      <c r="C25" s="11"/>
      <c r="D25" s="12"/>
      <c r="E25" s="12"/>
      <c r="F25" s="12"/>
      <c r="G25" s="12"/>
      <c r="H25" s="25"/>
      <c r="I25" s="183"/>
      <c r="J25" s="2"/>
      <c r="K25" s="2"/>
    </row>
    <row r="26" spans="1:11" ht="51" x14ac:dyDescent="0.2">
      <c r="A26" s="182"/>
      <c r="B26" s="103" t="s">
        <v>185</v>
      </c>
      <c r="C26" s="131"/>
      <c r="D26" s="128" t="e">
        <f>VLOOKUP(C26,B112:C328,2,FALSE)</f>
        <v>#N/A</v>
      </c>
      <c r="E26" s="10"/>
      <c r="F26" s="10"/>
      <c r="G26" s="10"/>
      <c r="H26" s="23" t="e">
        <f>H15*D26</f>
        <v>#N/A</v>
      </c>
      <c r="I26" s="183"/>
      <c r="J26" s="2"/>
      <c r="K26" s="2"/>
    </row>
    <row r="27" spans="1:11" ht="13.5" thickBot="1" x14ac:dyDescent="0.25">
      <c r="A27" s="182"/>
      <c r="B27" s="29"/>
      <c r="C27" s="29"/>
      <c r="D27" s="30"/>
      <c r="E27" s="30"/>
      <c r="F27" s="30"/>
      <c r="G27" s="30"/>
      <c r="H27" s="31"/>
      <c r="I27" s="183"/>
      <c r="J27" s="2"/>
      <c r="K27" s="2"/>
    </row>
    <row r="28" spans="1:11" ht="13.5" thickTop="1" x14ac:dyDescent="0.2">
      <c r="A28" s="182"/>
      <c r="B28" s="9" t="s">
        <v>3</v>
      </c>
      <c r="C28" s="9"/>
      <c r="D28" s="10"/>
      <c r="E28" s="10"/>
      <c r="F28" s="10"/>
      <c r="G28" s="10"/>
      <c r="H28" s="23" t="e">
        <f>H23+H26</f>
        <v>#N/A</v>
      </c>
      <c r="I28" s="183"/>
      <c r="J28" s="2"/>
      <c r="K28" s="2"/>
    </row>
    <row r="29" spans="1:11" x14ac:dyDescent="0.2">
      <c r="A29" s="182"/>
      <c r="B29" s="27"/>
      <c r="C29" s="27"/>
      <c r="D29" s="19"/>
      <c r="E29" s="19"/>
      <c r="F29" s="19"/>
      <c r="G29" s="19"/>
      <c r="H29" s="28"/>
      <c r="I29" s="183"/>
      <c r="J29" s="2"/>
      <c r="K29" s="2"/>
    </row>
    <row r="30" spans="1:11" x14ac:dyDescent="0.2">
      <c r="A30" s="182"/>
      <c r="B30" s="27" t="s">
        <v>282</v>
      </c>
      <c r="C30" s="140">
        <v>0.1</v>
      </c>
      <c r="D30" s="19"/>
      <c r="E30" s="19"/>
      <c r="F30" s="19"/>
      <c r="G30" s="19"/>
      <c r="H30" s="28" t="e">
        <f>H28*C30</f>
        <v>#N/A</v>
      </c>
      <c r="I30" s="183"/>
      <c r="J30" s="2"/>
      <c r="K30" s="2"/>
    </row>
    <row r="31" spans="1:11" ht="13.5" thickBot="1" x14ac:dyDescent="0.25">
      <c r="A31" s="182"/>
      <c r="B31" s="29" t="s">
        <v>281</v>
      </c>
      <c r="C31" s="29"/>
      <c r="D31" s="30"/>
      <c r="E31" s="30"/>
      <c r="F31" s="30"/>
      <c r="G31" s="30"/>
      <c r="H31" s="31"/>
      <c r="I31" s="183"/>
      <c r="J31" s="2"/>
      <c r="K31" s="2"/>
    </row>
    <row r="32" spans="1:11" ht="13.5" thickTop="1" x14ac:dyDescent="0.2">
      <c r="A32" s="182"/>
      <c r="B32" s="9" t="s">
        <v>4</v>
      </c>
      <c r="C32" s="27"/>
      <c r="D32" s="19"/>
      <c r="E32" s="19"/>
      <c r="F32" s="19"/>
      <c r="G32" s="19"/>
      <c r="H32" s="28" t="e">
        <f>ROUNDUP((H28+H30),0)</f>
        <v>#N/A</v>
      </c>
      <c r="I32" s="183"/>
      <c r="J32" s="2"/>
      <c r="K32" s="2"/>
    </row>
    <row r="33" spans="1:11" x14ac:dyDescent="0.2">
      <c r="A33" s="182"/>
      <c r="B33" s="1"/>
      <c r="C33" s="1"/>
      <c r="D33" s="2"/>
      <c r="E33" s="2"/>
      <c r="F33" s="2"/>
      <c r="G33" s="2"/>
      <c r="H33" s="26"/>
      <c r="I33" s="183"/>
      <c r="J33" s="2"/>
      <c r="K33" s="2"/>
    </row>
    <row r="34" spans="1:11" x14ac:dyDescent="0.2">
      <c r="A34" s="182"/>
      <c r="B34" s="1" t="s">
        <v>11</v>
      </c>
      <c r="C34" s="1"/>
      <c r="D34" s="2"/>
      <c r="E34" s="2"/>
      <c r="F34" s="2"/>
      <c r="G34" s="2"/>
      <c r="H34" s="26" t="e">
        <f>H32*0.19</f>
        <v>#N/A</v>
      </c>
      <c r="I34" s="183"/>
      <c r="J34" s="2"/>
      <c r="K34" s="2"/>
    </row>
    <row r="35" spans="1:11" x14ac:dyDescent="0.2">
      <c r="A35" s="182"/>
      <c r="B35" s="1"/>
      <c r="C35" s="2"/>
      <c r="D35" s="2"/>
      <c r="E35" s="2"/>
      <c r="F35" s="2"/>
      <c r="G35" s="2"/>
      <c r="H35" s="26"/>
      <c r="I35" s="183"/>
      <c r="J35" s="2"/>
      <c r="K35" s="2"/>
    </row>
    <row r="36" spans="1:11" x14ac:dyDescent="0.2">
      <c r="A36" s="182"/>
      <c r="B36" s="13" t="s">
        <v>5</v>
      </c>
      <c r="C36" s="14"/>
      <c r="D36" s="14"/>
      <c r="E36" s="14"/>
      <c r="F36" s="14"/>
      <c r="G36" s="14"/>
      <c r="H36" s="39" t="e">
        <f>H32+H34</f>
        <v>#N/A</v>
      </c>
      <c r="I36" s="183"/>
      <c r="J36" s="2"/>
      <c r="K36" s="2"/>
    </row>
    <row r="37" spans="1:11" x14ac:dyDescent="0.2">
      <c r="A37" s="182"/>
      <c r="B37" s="129"/>
      <c r="C37" s="205"/>
      <c r="D37" s="38"/>
      <c r="E37" s="38"/>
      <c r="F37" s="38"/>
      <c r="G37" s="38"/>
      <c r="H37" s="129"/>
      <c r="I37" s="183"/>
      <c r="J37" s="2"/>
      <c r="K37" s="143" t="s">
        <v>309</v>
      </c>
    </row>
    <row r="38" spans="1:11" x14ac:dyDescent="0.2">
      <c r="A38" s="182"/>
      <c r="B38" s="182"/>
      <c r="C38" s="182"/>
      <c r="D38" s="182"/>
      <c r="E38" s="182"/>
      <c r="F38" s="182"/>
      <c r="G38" s="182"/>
      <c r="H38" s="182"/>
      <c r="I38" s="182"/>
      <c r="J38" s="2"/>
      <c r="K38" s="143" t="s">
        <v>308</v>
      </c>
    </row>
    <row r="39" spans="1:11" s="207" customFormat="1" ht="14.25" x14ac:dyDescent="0.2">
      <c r="B39" s="203" t="s">
        <v>210</v>
      </c>
      <c r="J39" s="141"/>
      <c r="K39" s="141"/>
    </row>
    <row r="40" spans="1:11" s="207" customFormat="1" ht="14.25" x14ac:dyDescent="0.2">
      <c r="B40" s="203" t="s">
        <v>211</v>
      </c>
      <c r="J40" s="141"/>
      <c r="K40" s="141"/>
    </row>
    <row r="41" spans="1:11" ht="14.25" x14ac:dyDescent="0.2">
      <c r="B41" s="203" t="s">
        <v>274</v>
      </c>
      <c r="E41" s="210"/>
      <c r="F41" s="211"/>
      <c r="J41" s="2"/>
      <c r="K41" s="2"/>
    </row>
    <row r="42" spans="1:11" x14ac:dyDescent="0.2">
      <c r="A42" s="168"/>
      <c r="B42" s="266" t="s">
        <v>14</v>
      </c>
      <c r="C42" s="266"/>
      <c r="D42" s="266"/>
      <c r="E42" s="266"/>
      <c r="F42" s="266"/>
      <c r="G42" s="266"/>
      <c r="H42" s="266"/>
      <c r="I42" s="168"/>
      <c r="J42" s="2"/>
      <c r="K42" s="2"/>
    </row>
    <row r="43" spans="1:11" ht="25.5" x14ac:dyDescent="0.2">
      <c r="A43" s="169"/>
      <c r="B43" s="75" t="s">
        <v>189</v>
      </c>
      <c r="C43" s="167" t="s">
        <v>284</v>
      </c>
      <c r="D43" s="16" t="s">
        <v>9</v>
      </c>
      <c r="E43" s="276" t="s">
        <v>49</v>
      </c>
      <c r="F43" s="277"/>
      <c r="G43" s="166" t="s">
        <v>283</v>
      </c>
      <c r="H43" s="16" t="s">
        <v>44</v>
      </c>
      <c r="I43" s="169"/>
      <c r="J43" s="2"/>
      <c r="K43" s="2"/>
    </row>
    <row r="44" spans="1:11" ht="15" x14ac:dyDescent="0.2">
      <c r="A44" s="170"/>
      <c r="B44" s="171" t="s">
        <v>187</v>
      </c>
      <c r="C44" s="172"/>
      <c r="D44" s="173"/>
      <c r="E44" s="278"/>
      <c r="F44" s="279"/>
      <c r="G44" s="174"/>
      <c r="H44" s="175">
        <f>D44*E44*G44</f>
        <v>0</v>
      </c>
      <c r="I44" s="170"/>
      <c r="J44" s="15" t="s">
        <v>204</v>
      </c>
      <c r="K44" s="15"/>
    </row>
    <row r="45" spans="1:11" ht="15" x14ac:dyDescent="0.2">
      <c r="A45" s="170"/>
      <c r="B45" s="150"/>
      <c r="C45" s="142"/>
      <c r="D45" s="99">
        <f>IF(C45="EG9b bis 12",46,IF(C45="C4/W3",99.3,IF(C45="C1/C2/C3/W1/W2",71,IF(C45="EG13Ü/EG14/EG15/EG15Ü",71,IF(C45="EG13",45.9,IF(C45="EG1 bis 4",22.4,IF(C45="EG5 bis 9a",33.1,0)))))))</f>
        <v>0</v>
      </c>
      <c r="E45" s="280"/>
      <c r="F45" s="265"/>
      <c r="G45" s="136"/>
      <c r="H45" s="98">
        <f t="shared" ref="H45:H52" si="0">D45*E45*G45</f>
        <v>0</v>
      </c>
      <c r="I45" s="170"/>
      <c r="J45" s="143" t="s">
        <v>242</v>
      </c>
      <c r="K45" s="2"/>
    </row>
    <row r="46" spans="1:11" ht="15" x14ac:dyDescent="0.2">
      <c r="A46" s="170"/>
      <c r="B46" s="150"/>
      <c r="C46" s="135"/>
      <c r="D46" s="99">
        <f>IF(C46="EG9b bis 12",46,IF(C46="C4/W3",99.3,IF(C46="C1/C2/C3/W1/W2",71,IF(C46="EG13Ü/EG14/EG15/EG15Ü",71,IF(C46="EG13",45.9,IF(C46="EG1 bis 4",22.4,IF(C46="EG5 bis 9a",33.1,0)))))))</f>
        <v>0</v>
      </c>
      <c r="E46" s="280"/>
      <c r="F46" s="265"/>
      <c r="G46" s="136"/>
      <c r="H46" s="98">
        <f>D46*E46*G46</f>
        <v>0</v>
      </c>
      <c r="I46" s="170"/>
      <c r="J46" s="143" t="s">
        <v>243</v>
      </c>
      <c r="K46" s="2"/>
    </row>
    <row r="47" spans="1:11" ht="13.5" customHeight="1" x14ac:dyDescent="0.2">
      <c r="A47" s="170"/>
      <c r="B47" s="150"/>
      <c r="C47" s="135"/>
      <c r="D47" s="99">
        <f>IF(C47="EG9b bis 12",46,IF(C47="C4/W3",99.3,IF(C47="C1/C2/C3/W1/W2",71,IF(C47="EG13Ü/EG14/EG15/EG15Ü",71,IF(C47="EG13",45.9,IF(C47="EG1 bis 4",22.4,IF(C47="EG5 bis 9a",33.1,0)))))))</f>
        <v>0</v>
      </c>
      <c r="E47" s="280"/>
      <c r="F47" s="265"/>
      <c r="G47" s="136"/>
      <c r="H47" s="98">
        <f t="shared" si="0"/>
        <v>0</v>
      </c>
      <c r="I47" s="170"/>
      <c r="J47" s="143" t="s">
        <v>39</v>
      </c>
      <c r="K47" s="2"/>
    </row>
    <row r="48" spans="1:11" ht="12.75" customHeight="1" x14ac:dyDescent="0.2">
      <c r="A48" s="170"/>
      <c r="B48" s="150"/>
      <c r="C48" s="135"/>
      <c r="D48" s="99">
        <f>IF(C48="EG9b bis 12",46,IF(C48="C4/W3",99.3,IF(C48="C1/C2/C3/W1/W2",71,IF(C48="EG13Ü/EG14/EG15/EG15Ü",71,IF(C48="EG13",45.9,IF(C48="EG1 bis 4",22.4,IF(C48="EG5 bis 9a",33.1,0)))))))</f>
        <v>0</v>
      </c>
      <c r="E48" s="280"/>
      <c r="F48" s="265"/>
      <c r="G48" s="136"/>
      <c r="H48" s="98">
        <f t="shared" si="0"/>
        <v>0</v>
      </c>
      <c r="I48" s="170"/>
      <c r="J48" s="143" t="s">
        <v>241</v>
      </c>
      <c r="K48" s="2"/>
    </row>
    <row r="49" spans="1:11" s="208" customFormat="1" ht="16.5" customHeight="1" x14ac:dyDescent="0.2">
      <c r="A49" s="170"/>
      <c r="B49" s="171" t="s">
        <v>188</v>
      </c>
      <c r="C49" s="176"/>
      <c r="D49" s="173"/>
      <c r="E49" s="278"/>
      <c r="F49" s="279"/>
      <c r="G49" s="174"/>
      <c r="H49" s="175">
        <f t="shared" si="0"/>
        <v>0</v>
      </c>
      <c r="I49" s="170"/>
      <c r="J49" s="143" t="s">
        <v>205</v>
      </c>
      <c r="K49" s="17"/>
    </row>
    <row r="50" spans="1:11" ht="15" x14ac:dyDescent="0.2">
      <c r="A50" s="170"/>
      <c r="B50" s="134"/>
      <c r="C50" s="135"/>
      <c r="D50" s="99">
        <f>IF(C50="EG9b bis 12",46,IF(C50="C4/W3",99.3,IF(C50="C1/C2/C3/W1/W2",71,IF(C50="EG13Ü/EG14/EG15/EG15Ü",71,IF(C50="EG13",45.9,IF(C50="EG1 bis 4",22.4,IF(C50="EG5 bis 9a",33.1,0)))))))</f>
        <v>0</v>
      </c>
      <c r="E50" s="280"/>
      <c r="F50" s="265"/>
      <c r="G50" s="136"/>
      <c r="H50" s="98">
        <f t="shared" si="0"/>
        <v>0</v>
      </c>
      <c r="I50" s="170"/>
      <c r="J50" s="143" t="s">
        <v>206</v>
      </c>
      <c r="K50" s="2"/>
    </row>
    <row r="51" spans="1:11" ht="13.5" customHeight="1" x14ac:dyDescent="0.2">
      <c r="A51" s="170"/>
      <c r="B51" s="134"/>
      <c r="C51" s="135"/>
      <c r="D51" s="99">
        <f>IF(C51="EG9b bis 12",46,IF(C51="C4/W3",99.3,IF(C51="C1/C2/C3/W1/W2",71,IF(C51="EG13Ü/EG14/EG15/EG15Ü",71,IF(C51="EG13",45.9,IF(C51="EG1 bis 4",22.4,IF(C51="EG5 bis 9a",33.1,0)))))))</f>
        <v>0</v>
      </c>
      <c r="E51" s="281"/>
      <c r="F51" s="265"/>
      <c r="G51" s="136"/>
      <c r="H51" s="98">
        <f t="shared" si="0"/>
        <v>0</v>
      </c>
      <c r="I51" s="170"/>
      <c r="J51" s="2"/>
      <c r="K51" s="2"/>
    </row>
    <row r="52" spans="1:11" ht="15" x14ac:dyDescent="0.2">
      <c r="A52" s="170"/>
      <c r="B52" s="134"/>
      <c r="C52" s="142"/>
      <c r="D52" s="99">
        <f>IF(C52="EG9b bis 12",46,IF(C52="C4/W3",99.3,IF(C52="C1/C2/C3/W1/W2",71,IF(C52="EG13Ü/EG14/EG15/EG15Ü",71,IF(C52="EG13",45.9,IF(C52="EG1 bis 4",22.4,IF(C52="EG5 bis 9a",33.1,0)))))))</f>
        <v>0</v>
      </c>
      <c r="E52" s="280"/>
      <c r="F52" s="265"/>
      <c r="G52" s="136"/>
      <c r="H52" s="98">
        <f t="shared" si="0"/>
        <v>0</v>
      </c>
      <c r="I52" s="170"/>
      <c r="J52" s="2"/>
      <c r="K52" s="2"/>
    </row>
    <row r="53" spans="1:11" x14ac:dyDescent="0.2">
      <c r="A53" s="170"/>
      <c r="B53" s="273" t="s">
        <v>43</v>
      </c>
      <c r="C53" s="274"/>
      <c r="D53" s="274"/>
      <c r="E53" s="274"/>
      <c r="F53" s="274"/>
      <c r="G53" s="275"/>
      <c r="H53" s="177">
        <f>SUM(H44:H52)</f>
        <v>0</v>
      </c>
      <c r="I53" s="170"/>
      <c r="J53" s="2"/>
      <c r="K53" s="2"/>
    </row>
    <row r="54" spans="1:11" ht="39" customHeight="1" x14ac:dyDescent="0.2">
      <c r="A54" s="170"/>
      <c r="B54" s="262" t="s">
        <v>20</v>
      </c>
      <c r="C54" s="262"/>
      <c r="D54" s="262"/>
      <c r="E54" s="262"/>
      <c r="F54" s="262"/>
      <c r="G54" s="262"/>
      <c r="H54" s="262"/>
      <c r="I54" s="170"/>
      <c r="J54" s="2"/>
      <c r="K54" s="2"/>
    </row>
    <row r="55" spans="1:11" ht="12.75" customHeight="1" x14ac:dyDescent="0.2">
      <c r="A55" s="170"/>
      <c r="B55" s="170"/>
      <c r="C55" s="170"/>
      <c r="D55" s="170"/>
      <c r="E55" s="170"/>
      <c r="F55" s="170"/>
      <c r="G55" s="170"/>
      <c r="H55" s="170"/>
      <c r="I55" s="170"/>
      <c r="J55" s="2"/>
      <c r="K55" s="37"/>
    </row>
    <row r="56" spans="1:11" ht="6" customHeight="1" x14ac:dyDescent="0.2">
      <c r="A56" s="76"/>
      <c r="B56" s="76"/>
      <c r="C56" s="76"/>
      <c r="D56" s="76"/>
      <c r="E56" s="76"/>
      <c r="F56" s="76"/>
      <c r="G56" s="76"/>
      <c r="H56" s="76"/>
      <c r="I56" s="76"/>
      <c r="J56" s="15"/>
      <c r="K56" s="101"/>
    </row>
    <row r="57" spans="1:11" ht="24" customHeight="1" x14ac:dyDescent="0.4">
      <c r="B57" s="221" t="s">
        <v>51</v>
      </c>
      <c r="E57" s="213"/>
      <c r="F57" s="214"/>
    </row>
    <row r="58" spans="1:11" ht="14.25" customHeight="1" x14ac:dyDescent="0.2">
      <c r="A58" s="181"/>
      <c r="B58" s="284" t="s">
        <v>18</v>
      </c>
      <c r="C58" s="284"/>
      <c r="D58" s="284"/>
      <c r="E58" s="284"/>
      <c r="F58" s="284"/>
      <c r="G58" s="284"/>
      <c r="H58" s="284"/>
      <c r="I58" s="186"/>
      <c r="J58" s="2"/>
      <c r="K58" s="2"/>
    </row>
    <row r="59" spans="1:11" ht="7.5" customHeight="1" x14ac:dyDescent="0.2">
      <c r="A59" s="181"/>
      <c r="B59" s="2"/>
      <c r="C59" s="18"/>
      <c r="D59" s="18"/>
      <c r="E59" s="18"/>
      <c r="F59" s="18"/>
      <c r="G59" s="2"/>
      <c r="H59" s="2"/>
      <c r="I59" s="187"/>
      <c r="J59" s="2"/>
      <c r="K59" s="2"/>
    </row>
    <row r="60" spans="1:11" ht="27" customHeight="1" x14ac:dyDescent="0.2">
      <c r="A60" s="181"/>
      <c r="B60" s="289" t="s">
        <v>270</v>
      </c>
      <c r="C60" s="290"/>
      <c r="D60" s="290"/>
      <c r="E60" s="290"/>
      <c r="F60" s="290"/>
      <c r="G60" s="290"/>
      <c r="H60" s="290"/>
      <c r="I60" s="187"/>
      <c r="J60" s="2"/>
      <c r="K60" s="2"/>
    </row>
    <row r="61" spans="1:11" ht="10.5" customHeight="1" x14ac:dyDescent="0.2">
      <c r="A61" s="181"/>
      <c r="B61" s="2"/>
      <c r="C61" s="2"/>
      <c r="D61" s="2"/>
      <c r="E61" s="2"/>
      <c r="F61" s="2"/>
      <c r="G61" s="2"/>
      <c r="H61" s="2"/>
      <c r="I61" s="181"/>
      <c r="J61" s="2"/>
      <c r="K61" s="2"/>
    </row>
    <row r="62" spans="1:11" ht="52.5" customHeight="1" x14ac:dyDescent="0.2">
      <c r="A62" s="184"/>
      <c r="B62" s="287" t="s">
        <v>48</v>
      </c>
      <c r="C62" s="288"/>
      <c r="D62" s="288"/>
      <c r="E62" s="288"/>
      <c r="F62" s="288"/>
      <c r="G62" s="288"/>
      <c r="H62" s="288"/>
      <c r="I62" s="184"/>
      <c r="J62" s="2"/>
      <c r="K62" s="2"/>
    </row>
    <row r="63" spans="1:11" s="209" customFormat="1" ht="67.5" customHeight="1" x14ac:dyDescent="0.2">
      <c r="A63" s="181"/>
      <c r="B63" s="285" t="s">
        <v>269</v>
      </c>
      <c r="C63" s="286"/>
      <c r="D63" s="21" t="s">
        <v>202</v>
      </c>
      <c r="E63" s="21" t="s">
        <v>46</v>
      </c>
      <c r="F63" s="22" t="s">
        <v>16</v>
      </c>
      <c r="G63" s="22" t="s">
        <v>13</v>
      </c>
      <c r="H63" s="22" t="s">
        <v>10</v>
      </c>
      <c r="I63" s="181"/>
      <c r="J63" s="20"/>
      <c r="K63" s="20"/>
    </row>
    <row r="64" spans="1:11" s="209" customFormat="1" ht="15.75" customHeight="1" x14ac:dyDescent="0.2">
      <c r="A64" s="181"/>
      <c r="B64" s="282"/>
      <c r="C64" s="283"/>
      <c r="D64" s="129">
        <v>0</v>
      </c>
      <c r="E64" s="137">
        <v>1</v>
      </c>
      <c r="F64" s="138">
        <v>1</v>
      </c>
      <c r="G64" s="139"/>
      <c r="H64" s="100">
        <f>(D64/F64)*E64*G64%</f>
        <v>0</v>
      </c>
      <c r="I64" s="181"/>
      <c r="J64" s="20"/>
      <c r="K64" s="20"/>
    </row>
    <row r="65" spans="1:11" s="209" customFormat="1" ht="15.75" customHeight="1" x14ac:dyDescent="0.2">
      <c r="A65" s="181"/>
      <c r="B65" s="282"/>
      <c r="C65" s="283"/>
      <c r="D65" s="129">
        <v>0</v>
      </c>
      <c r="E65" s="137">
        <v>1</v>
      </c>
      <c r="F65" s="138">
        <v>1</v>
      </c>
      <c r="G65" s="139"/>
      <c r="H65" s="100">
        <f t="shared" ref="H65:H70" si="1">(D65/F65)*E65*G65%</f>
        <v>0</v>
      </c>
      <c r="I65" s="181"/>
      <c r="J65" s="20"/>
      <c r="K65" s="20"/>
    </row>
    <row r="66" spans="1:11" s="209" customFormat="1" ht="15.75" customHeight="1" x14ac:dyDescent="0.2">
      <c r="A66" s="181"/>
      <c r="B66" s="282"/>
      <c r="C66" s="283"/>
      <c r="D66" s="129">
        <v>0</v>
      </c>
      <c r="E66" s="137">
        <v>1</v>
      </c>
      <c r="F66" s="138">
        <v>1</v>
      </c>
      <c r="G66" s="139"/>
      <c r="H66" s="100">
        <f t="shared" si="1"/>
        <v>0</v>
      </c>
      <c r="I66" s="181"/>
      <c r="J66" s="20"/>
      <c r="K66" s="20"/>
    </row>
    <row r="67" spans="1:11" ht="15.75" customHeight="1" x14ac:dyDescent="0.2">
      <c r="A67" s="181"/>
      <c r="B67" s="282"/>
      <c r="C67" s="283"/>
      <c r="D67" s="129">
        <v>0</v>
      </c>
      <c r="E67" s="137">
        <v>1</v>
      </c>
      <c r="F67" s="138">
        <v>1</v>
      </c>
      <c r="G67" s="139"/>
      <c r="H67" s="100">
        <f t="shared" si="1"/>
        <v>0</v>
      </c>
      <c r="I67" s="181"/>
      <c r="J67" s="2"/>
      <c r="K67" s="2"/>
    </row>
    <row r="68" spans="1:11" ht="15.75" customHeight="1" x14ac:dyDescent="0.2">
      <c r="A68" s="181"/>
      <c r="B68" s="282"/>
      <c r="C68" s="283"/>
      <c r="D68" s="129">
        <v>0</v>
      </c>
      <c r="E68" s="137">
        <v>1</v>
      </c>
      <c r="F68" s="138">
        <v>1</v>
      </c>
      <c r="G68" s="139"/>
      <c r="H68" s="100">
        <f t="shared" si="1"/>
        <v>0</v>
      </c>
      <c r="I68" s="181"/>
      <c r="J68" s="2"/>
      <c r="K68" s="2"/>
    </row>
    <row r="69" spans="1:11" ht="15.75" customHeight="1" x14ac:dyDescent="0.2">
      <c r="A69" s="181"/>
      <c r="B69" s="282"/>
      <c r="C69" s="283"/>
      <c r="D69" s="129">
        <v>0</v>
      </c>
      <c r="E69" s="137">
        <v>1</v>
      </c>
      <c r="F69" s="138">
        <v>1</v>
      </c>
      <c r="G69" s="139"/>
      <c r="H69" s="100">
        <f t="shared" si="1"/>
        <v>0</v>
      </c>
      <c r="I69" s="181"/>
      <c r="J69" s="2"/>
      <c r="K69" s="2"/>
    </row>
    <row r="70" spans="1:11" ht="15.75" customHeight="1" x14ac:dyDescent="0.2">
      <c r="A70" s="181"/>
      <c r="B70" s="282"/>
      <c r="C70" s="283"/>
      <c r="D70" s="129">
        <v>0</v>
      </c>
      <c r="E70" s="137">
        <v>1</v>
      </c>
      <c r="F70" s="138">
        <v>1</v>
      </c>
      <c r="G70" s="139"/>
      <c r="H70" s="100">
        <f t="shared" si="1"/>
        <v>0</v>
      </c>
      <c r="I70" s="188"/>
      <c r="J70" s="2"/>
      <c r="K70" s="2"/>
    </row>
    <row r="71" spans="1:11" ht="15.75" customHeight="1" x14ac:dyDescent="0.2">
      <c r="A71" s="181"/>
      <c r="B71" s="40" t="s">
        <v>15</v>
      </c>
      <c r="C71" s="36"/>
      <c r="D71" s="36"/>
      <c r="E71" s="36"/>
      <c r="F71" s="36"/>
      <c r="G71" s="41"/>
      <c r="H71" s="189">
        <f>SUM(H64:H70)</f>
        <v>0</v>
      </c>
      <c r="I71" s="188"/>
      <c r="J71" s="2"/>
      <c r="K71" s="2"/>
    </row>
    <row r="72" spans="1:11" ht="8.25" customHeight="1" x14ac:dyDescent="0.2">
      <c r="A72" s="181"/>
      <c r="B72" s="2"/>
      <c r="C72" s="2"/>
      <c r="D72" s="2"/>
      <c r="E72" s="2"/>
      <c r="F72" s="2"/>
      <c r="G72" s="2"/>
      <c r="H72" s="2"/>
      <c r="I72" s="188"/>
      <c r="J72" s="2"/>
      <c r="K72" s="2"/>
    </row>
    <row r="73" spans="1:11" ht="15.75" customHeight="1" x14ac:dyDescent="0.2">
      <c r="A73" s="185"/>
      <c r="B73" s="181"/>
      <c r="C73" s="181"/>
      <c r="D73" s="181"/>
      <c r="E73" s="181"/>
      <c r="F73" s="188"/>
      <c r="G73" s="188"/>
      <c r="H73" s="188"/>
      <c r="I73" s="188"/>
      <c r="J73" s="2"/>
      <c r="K73" s="2"/>
    </row>
    <row r="74" spans="1:11" ht="29.25" customHeight="1" x14ac:dyDescent="0.4">
      <c r="B74" s="221" t="s">
        <v>310</v>
      </c>
      <c r="E74" s="213"/>
      <c r="F74" s="214"/>
    </row>
    <row r="76" spans="1:11" x14ac:dyDescent="0.2">
      <c r="B76" s="249"/>
      <c r="C76" s="250"/>
      <c r="D76" s="250"/>
      <c r="E76" s="250"/>
      <c r="F76" s="250"/>
      <c r="G76" s="250"/>
      <c r="H76" s="251"/>
      <c r="J76" s="2"/>
      <c r="K76" s="2"/>
    </row>
    <row r="77" spans="1:11" x14ac:dyDescent="0.2">
      <c r="B77" s="252"/>
      <c r="C77" s="253"/>
      <c r="D77" s="253"/>
      <c r="E77" s="253"/>
      <c r="F77" s="253"/>
      <c r="G77" s="253"/>
      <c r="H77" s="254"/>
      <c r="J77" s="2"/>
      <c r="K77" s="2"/>
    </row>
    <row r="78" spans="1:11" x14ac:dyDescent="0.2">
      <c r="B78" s="252"/>
      <c r="C78" s="253"/>
      <c r="D78" s="253"/>
      <c r="E78" s="253"/>
      <c r="F78" s="253"/>
      <c r="G78" s="253"/>
      <c r="H78" s="254"/>
      <c r="J78" s="2"/>
      <c r="K78" s="2"/>
    </row>
    <row r="79" spans="1:11" x14ac:dyDescent="0.2">
      <c r="B79" s="252"/>
      <c r="C79" s="253"/>
      <c r="D79" s="253"/>
      <c r="E79" s="253"/>
      <c r="F79" s="253"/>
      <c r="G79" s="253"/>
      <c r="H79" s="254"/>
      <c r="J79" s="2"/>
      <c r="K79" s="2"/>
    </row>
    <row r="80" spans="1:11" x14ac:dyDescent="0.2">
      <c r="B80" s="252"/>
      <c r="C80" s="253"/>
      <c r="D80" s="253"/>
      <c r="E80" s="253"/>
      <c r="F80" s="253"/>
      <c r="G80" s="253"/>
      <c r="H80" s="254"/>
      <c r="J80" s="2"/>
      <c r="K80" s="2"/>
    </row>
    <row r="81" spans="2:11" x14ac:dyDescent="0.2">
      <c r="B81" s="252"/>
      <c r="C81" s="253"/>
      <c r="D81" s="253"/>
      <c r="E81" s="253"/>
      <c r="F81" s="253"/>
      <c r="G81" s="253"/>
      <c r="H81" s="254"/>
      <c r="J81" s="2"/>
      <c r="K81" s="2"/>
    </row>
    <row r="82" spans="2:11" x14ac:dyDescent="0.2">
      <c r="B82" s="252"/>
      <c r="C82" s="253"/>
      <c r="D82" s="253"/>
      <c r="E82" s="253"/>
      <c r="F82" s="253"/>
      <c r="G82" s="253"/>
      <c r="H82" s="254"/>
      <c r="J82" s="2"/>
      <c r="K82" s="2"/>
    </row>
    <row r="83" spans="2:11" x14ac:dyDescent="0.2">
      <c r="B83" s="252"/>
      <c r="C83" s="253"/>
      <c r="D83" s="253"/>
      <c r="E83" s="253"/>
      <c r="F83" s="253"/>
      <c r="G83" s="253"/>
      <c r="H83" s="254"/>
      <c r="J83" s="2"/>
      <c r="K83" s="2"/>
    </row>
    <row r="84" spans="2:11" x14ac:dyDescent="0.2">
      <c r="B84" s="252"/>
      <c r="C84" s="253"/>
      <c r="D84" s="253"/>
      <c r="E84" s="253"/>
      <c r="F84" s="253"/>
      <c r="G84" s="253"/>
      <c r="H84" s="254"/>
      <c r="J84" s="2"/>
      <c r="K84" s="2"/>
    </row>
    <row r="85" spans="2:11" x14ac:dyDescent="0.2">
      <c r="B85" s="252"/>
      <c r="C85" s="253"/>
      <c r="D85" s="253"/>
      <c r="E85" s="253"/>
      <c r="F85" s="253"/>
      <c r="G85" s="253"/>
      <c r="H85" s="254"/>
      <c r="J85" s="2"/>
      <c r="K85" s="2"/>
    </row>
    <row r="86" spans="2:11" x14ac:dyDescent="0.2">
      <c r="B86" s="252"/>
      <c r="C86" s="253"/>
      <c r="D86" s="253"/>
      <c r="E86" s="253"/>
      <c r="F86" s="253"/>
      <c r="G86" s="253"/>
      <c r="H86" s="254"/>
      <c r="J86" s="2"/>
      <c r="K86" s="2"/>
    </row>
    <row r="87" spans="2:11" x14ac:dyDescent="0.2">
      <c r="B87" s="252"/>
      <c r="C87" s="253"/>
      <c r="D87" s="253"/>
      <c r="E87" s="253"/>
      <c r="F87" s="253"/>
      <c r="G87" s="253"/>
      <c r="H87" s="254"/>
      <c r="J87" s="2"/>
      <c r="K87" s="2"/>
    </row>
    <row r="88" spans="2:11" x14ac:dyDescent="0.2">
      <c r="B88" s="252"/>
      <c r="C88" s="253"/>
      <c r="D88" s="253"/>
      <c r="E88" s="253"/>
      <c r="F88" s="253"/>
      <c r="G88" s="253"/>
      <c r="H88" s="254"/>
      <c r="J88" s="2"/>
      <c r="K88" s="2"/>
    </row>
    <row r="89" spans="2:11" x14ac:dyDescent="0.2">
      <c r="B89" s="252"/>
      <c r="C89" s="253"/>
      <c r="D89" s="253"/>
      <c r="E89" s="253"/>
      <c r="F89" s="253"/>
      <c r="G89" s="253"/>
      <c r="H89" s="254"/>
      <c r="J89" s="2"/>
      <c r="K89" s="2"/>
    </row>
    <row r="90" spans="2:11" x14ac:dyDescent="0.2">
      <c r="B90" s="252"/>
      <c r="C90" s="253"/>
      <c r="D90" s="253"/>
      <c r="E90" s="253"/>
      <c r="F90" s="253"/>
      <c r="G90" s="253"/>
      <c r="H90" s="254"/>
      <c r="J90" s="2"/>
      <c r="K90" s="2"/>
    </row>
    <row r="91" spans="2:11" x14ac:dyDescent="0.2">
      <c r="B91" s="252"/>
      <c r="C91" s="253"/>
      <c r="D91" s="253"/>
      <c r="E91" s="253"/>
      <c r="F91" s="253"/>
      <c r="G91" s="253"/>
      <c r="H91" s="254"/>
      <c r="J91" s="2"/>
      <c r="K91" s="2"/>
    </row>
    <row r="92" spans="2:11" x14ac:dyDescent="0.2">
      <c r="B92" s="252"/>
      <c r="C92" s="253"/>
      <c r="D92" s="253"/>
      <c r="E92" s="253"/>
      <c r="F92" s="253"/>
      <c r="G92" s="253"/>
      <c r="H92" s="254"/>
      <c r="J92" s="2"/>
      <c r="K92" s="2"/>
    </row>
    <row r="93" spans="2:11" x14ac:dyDescent="0.2">
      <c r="B93" s="252"/>
      <c r="C93" s="253"/>
      <c r="D93" s="253"/>
      <c r="E93" s="253"/>
      <c r="F93" s="253"/>
      <c r="G93" s="253"/>
      <c r="H93" s="254"/>
      <c r="J93" s="2"/>
      <c r="K93" s="2"/>
    </row>
    <row r="94" spans="2:11" x14ac:dyDescent="0.2">
      <c r="B94" s="252"/>
      <c r="C94" s="253"/>
      <c r="D94" s="253"/>
      <c r="E94" s="253"/>
      <c r="F94" s="253"/>
      <c r="G94" s="253"/>
      <c r="H94" s="254"/>
      <c r="J94" s="2"/>
      <c r="K94" s="2"/>
    </row>
    <row r="95" spans="2:11" x14ac:dyDescent="0.2">
      <c r="B95" s="252"/>
      <c r="C95" s="253"/>
      <c r="D95" s="253"/>
      <c r="E95" s="253"/>
      <c r="F95" s="253"/>
      <c r="G95" s="253"/>
      <c r="H95" s="254"/>
      <c r="J95" s="2"/>
      <c r="K95" s="2"/>
    </row>
    <row r="96" spans="2:11" x14ac:dyDescent="0.2">
      <c r="B96" s="252"/>
      <c r="C96" s="253"/>
      <c r="D96" s="253"/>
      <c r="E96" s="253"/>
      <c r="F96" s="253"/>
      <c r="G96" s="253"/>
      <c r="H96" s="254"/>
      <c r="J96" s="2"/>
      <c r="K96" s="2"/>
    </row>
    <row r="97" spans="2:11" x14ac:dyDescent="0.2">
      <c r="B97" s="252"/>
      <c r="C97" s="253"/>
      <c r="D97" s="253"/>
      <c r="E97" s="253"/>
      <c r="F97" s="253"/>
      <c r="G97" s="253"/>
      <c r="H97" s="254"/>
      <c r="J97" s="2"/>
      <c r="K97" s="2"/>
    </row>
    <row r="98" spans="2:11" x14ac:dyDescent="0.2">
      <c r="B98" s="252"/>
      <c r="C98" s="253"/>
      <c r="D98" s="253"/>
      <c r="E98" s="253"/>
      <c r="F98" s="253"/>
      <c r="G98" s="253"/>
      <c r="H98" s="254"/>
      <c r="J98" s="2"/>
      <c r="K98" s="2"/>
    </row>
    <row r="99" spans="2:11" x14ac:dyDescent="0.2">
      <c r="B99" s="252"/>
      <c r="C99" s="253"/>
      <c r="D99" s="253"/>
      <c r="E99" s="253"/>
      <c r="F99" s="253"/>
      <c r="G99" s="253"/>
      <c r="H99" s="254"/>
      <c r="J99" s="2"/>
      <c r="K99" s="2"/>
    </row>
    <row r="100" spans="2:11" x14ac:dyDescent="0.2">
      <c r="B100" s="252"/>
      <c r="C100" s="253"/>
      <c r="D100" s="253"/>
      <c r="E100" s="253"/>
      <c r="F100" s="253"/>
      <c r="G100" s="253"/>
      <c r="H100" s="254"/>
      <c r="J100" s="2"/>
      <c r="K100" s="2"/>
    </row>
    <row r="101" spans="2:11" x14ac:dyDescent="0.2">
      <c r="B101" s="252"/>
      <c r="C101" s="253"/>
      <c r="D101" s="253"/>
      <c r="E101" s="253"/>
      <c r="F101" s="253"/>
      <c r="G101" s="253"/>
      <c r="H101" s="254"/>
      <c r="J101" s="2"/>
      <c r="K101" s="2"/>
    </row>
    <row r="102" spans="2:11" x14ac:dyDescent="0.2">
      <c r="B102" s="252"/>
      <c r="C102" s="253"/>
      <c r="D102" s="253"/>
      <c r="E102" s="253"/>
      <c r="F102" s="253"/>
      <c r="G102" s="253"/>
      <c r="H102" s="254"/>
      <c r="J102" s="2"/>
      <c r="K102" s="2"/>
    </row>
    <row r="103" spans="2:11" x14ac:dyDescent="0.2">
      <c r="B103" s="252"/>
      <c r="C103" s="253"/>
      <c r="D103" s="253"/>
      <c r="E103" s="253"/>
      <c r="F103" s="253"/>
      <c r="G103" s="253"/>
      <c r="H103" s="254"/>
      <c r="J103" s="2"/>
      <c r="K103" s="2"/>
    </row>
    <row r="104" spans="2:11" x14ac:dyDescent="0.2">
      <c r="B104" s="252"/>
      <c r="C104" s="253"/>
      <c r="D104" s="253"/>
      <c r="E104" s="253"/>
      <c r="F104" s="253"/>
      <c r="G104" s="253"/>
      <c r="H104" s="254"/>
      <c r="J104" s="2"/>
      <c r="K104" s="2"/>
    </row>
    <row r="105" spans="2:11" ht="12" customHeight="1" x14ac:dyDescent="0.2">
      <c r="B105" s="252"/>
      <c r="C105" s="253"/>
      <c r="D105" s="253"/>
      <c r="E105" s="253"/>
      <c r="F105" s="253"/>
      <c r="G105" s="253"/>
      <c r="H105" s="254"/>
      <c r="J105" s="2"/>
      <c r="K105" s="2"/>
    </row>
    <row r="106" spans="2:11" x14ac:dyDescent="0.2">
      <c r="B106" s="252"/>
      <c r="C106" s="253"/>
      <c r="D106" s="253"/>
      <c r="E106" s="253"/>
      <c r="F106" s="253"/>
      <c r="G106" s="253"/>
      <c r="H106" s="254"/>
      <c r="J106" s="2"/>
      <c r="K106" s="2"/>
    </row>
    <row r="107" spans="2:11" x14ac:dyDescent="0.2">
      <c r="B107" s="252"/>
      <c r="C107" s="253"/>
      <c r="D107" s="253"/>
      <c r="E107" s="253"/>
      <c r="F107" s="253"/>
      <c r="G107" s="253"/>
      <c r="H107" s="254"/>
      <c r="J107" s="2"/>
      <c r="K107" s="2"/>
    </row>
    <row r="108" spans="2:11" x14ac:dyDescent="0.2">
      <c r="B108" s="255"/>
      <c r="C108" s="256"/>
      <c r="D108" s="256"/>
      <c r="E108" s="256"/>
      <c r="F108" s="256"/>
      <c r="G108" s="256"/>
      <c r="H108" s="257"/>
      <c r="J108" s="2"/>
      <c r="K108" s="2"/>
    </row>
    <row r="109" spans="2:11" ht="14.25" x14ac:dyDescent="0.2">
      <c r="G109" s="222"/>
    </row>
    <row r="110" spans="2:11" hidden="1" x14ac:dyDescent="0.2"/>
    <row r="111" spans="2:11" ht="14.25" hidden="1" x14ac:dyDescent="0.2">
      <c r="B111" s="223" t="s">
        <v>238</v>
      </c>
      <c r="C111" s="224"/>
      <c r="G111" s="222"/>
    </row>
    <row r="112" spans="2:11" ht="14.25" hidden="1" x14ac:dyDescent="0.2">
      <c r="B112" s="225">
        <v>110</v>
      </c>
      <c r="C112" s="224">
        <v>0.53</v>
      </c>
      <c r="G112" s="222"/>
    </row>
    <row r="113" spans="2:8" hidden="1" x14ac:dyDescent="0.2">
      <c r="B113" s="225" t="s">
        <v>65</v>
      </c>
      <c r="C113" s="224">
        <v>0.53</v>
      </c>
    </row>
    <row r="114" spans="2:8" ht="14.25" hidden="1" x14ac:dyDescent="0.2">
      <c r="B114" s="225" t="s">
        <v>66</v>
      </c>
      <c r="C114" s="224">
        <v>0.53</v>
      </c>
      <c r="G114" s="222"/>
    </row>
    <row r="115" spans="2:8" hidden="1" x14ac:dyDescent="0.2">
      <c r="B115" s="225" t="s">
        <v>67</v>
      </c>
      <c r="C115" s="224">
        <v>0.53</v>
      </c>
    </row>
    <row r="116" spans="2:8" ht="14.25" hidden="1" x14ac:dyDescent="0.2">
      <c r="B116" s="225" t="s">
        <v>68</v>
      </c>
      <c r="C116" s="224">
        <v>0.53</v>
      </c>
      <c r="G116" s="222"/>
    </row>
    <row r="117" spans="2:8" hidden="1" x14ac:dyDescent="0.2">
      <c r="B117" s="225" t="s">
        <v>69</v>
      </c>
      <c r="C117" s="224">
        <v>0.53</v>
      </c>
    </row>
    <row r="118" spans="2:8" ht="14.25" hidden="1" x14ac:dyDescent="0.2">
      <c r="B118" s="225" t="s">
        <v>264</v>
      </c>
      <c r="C118" s="224">
        <v>0.53</v>
      </c>
      <c r="G118" s="222"/>
    </row>
    <row r="119" spans="2:8" hidden="1" x14ac:dyDescent="0.2">
      <c r="B119" s="225" t="s">
        <v>70</v>
      </c>
      <c r="C119" s="224">
        <v>0.53</v>
      </c>
    </row>
    <row r="120" spans="2:8" ht="14.25" hidden="1" x14ac:dyDescent="0.2">
      <c r="B120" s="225" t="s">
        <v>71</v>
      </c>
      <c r="C120" s="224">
        <v>0.53</v>
      </c>
      <c r="G120" s="222"/>
    </row>
    <row r="121" spans="2:8" hidden="1" x14ac:dyDescent="0.2">
      <c r="B121" s="225" t="s">
        <v>265</v>
      </c>
      <c r="C121" s="224">
        <v>0.53</v>
      </c>
    </row>
    <row r="122" spans="2:8" hidden="1" x14ac:dyDescent="0.2">
      <c r="B122" s="225">
        <v>502</v>
      </c>
      <c r="C122" s="224">
        <v>0.53</v>
      </c>
    </row>
    <row r="123" spans="2:8" hidden="1" x14ac:dyDescent="0.2">
      <c r="B123" s="225" t="s">
        <v>76</v>
      </c>
      <c r="C123" s="224">
        <v>0.53</v>
      </c>
    </row>
    <row r="124" spans="2:8" hidden="1" x14ac:dyDescent="0.2">
      <c r="B124" s="225" t="s">
        <v>77</v>
      </c>
      <c r="C124" s="224">
        <v>0.53</v>
      </c>
    </row>
    <row r="125" spans="2:8" hidden="1" x14ac:dyDescent="0.2">
      <c r="B125" s="225" t="s">
        <v>78</v>
      </c>
      <c r="C125" s="224">
        <v>0.53</v>
      </c>
    </row>
    <row r="126" spans="2:8" hidden="1" x14ac:dyDescent="0.2">
      <c r="B126" s="225" t="s">
        <v>79</v>
      </c>
      <c r="C126" s="224">
        <v>0.53</v>
      </c>
    </row>
    <row r="127" spans="2:8" ht="14.25" hidden="1" x14ac:dyDescent="0.2">
      <c r="B127" s="225" t="s">
        <v>80</v>
      </c>
      <c r="C127" s="224">
        <v>0.53</v>
      </c>
      <c r="H127" s="222"/>
    </row>
    <row r="128" spans="2:8" hidden="1" x14ac:dyDescent="0.2">
      <c r="B128" s="225" t="s">
        <v>81</v>
      </c>
      <c r="C128" s="224">
        <v>0.53</v>
      </c>
    </row>
    <row r="129" spans="2:8" hidden="1" x14ac:dyDescent="0.2">
      <c r="B129" s="225">
        <v>511</v>
      </c>
      <c r="C129" s="224">
        <v>0.53</v>
      </c>
    </row>
    <row r="130" spans="2:8" hidden="1" x14ac:dyDescent="0.2">
      <c r="B130" s="225" t="s">
        <v>82</v>
      </c>
      <c r="C130" s="224">
        <v>0.53</v>
      </c>
    </row>
    <row r="131" spans="2:8" hidden="1" x14ac:dyDescent="0.2">
      <c r="B131" s="225" t="s">
        <v>83</v>
      </c>
      <c r="C131" s="224">
        <v>0.53</v>
      </c>
    </row>
    <row r="132" spans="2:8" hidden="1" x14ac:dyDescent="0.2">
      <c r="B132" s="225" t="s">
        <v>84</v>
      </c>
      <c r="C132" s="224">
        <v>0.53</v>
      </c>
    </row>
    <row r="133" spans="2:8" hidden="1" x14ac:dyDescent="0.2">
      <c r="B133" s="225" t="s">
        <v>85</v>
      </c>
      <c r="C133" s="224">
        <v>0.53</v>
      </c>
    </row>
    <row r="134" spans="2:8" hidden="1" x14ac:dyDescent="0.2">
      <c r="B134" s="225" t="s">
        <v>86</v>
      </c>
      <c r="C134" s="224">
        <v>0.53</v>
      </c>
    </row>
    <row r="135" spans="2:8" hidden="1" x14ac:dyDescent="0.2">
      <c r="B135" s="225" t="s">
        <v>87</v>
      </c>
      <c r="C135" s="224">
        <v>0.53</v>
      </c>
    </row>
    <row r="136" spans="2:8" hidden="1" x14ac:dyDescent="0.2">
      <c r="B136" s="225" t="s">
        <v>88</v>
      </c>
      <c r="C136" s="224">
        <v>0.53</v>
      </c>
    </row>
    <row r="137" spans="2:8" hidden="1" x14ac:dyDescent="0.2">
      <c r="B137" s="225" t="s">
        <v>89</v>
      </c>
      <c r="C137" s="224">
        <v>0.53</v>
      </c>
    </row>
    <row r="138" spans="2:8" hidden="1" x14ac:dyDescent="0.2">
      <c r="B138" s="225" t="s">
        <v>90</v>
      </c>
      <c r="C138" s="224">
        <v>0.53</v>
      </c>
    </row>
    <row r="139" spans="2:8" hidden="1" x14ac:dyDescent="0.2">
      <c r="B139" s="225" t="s">
        <v>92</v>
      </c>
      <c r="C139" s="224">
        <v>0.53</v>
      </c>
    </row>
    <row r="140" spans="2:8" hidden="1" x14ac:dyDescent="0.2">
      <c r="B140" s="225" t="s">
        <v>91</v>
      </c>
      <c r="C140" s="224">
        <v>0.53</v>
      </c>
    </row>
    <row r="141" spans="2:8" ht="14.25" hidden="1" x14ac:dyDescent="0.2">
      <c r="B141" s="225" t="s">
        <v>266</v>
      </c>
      <c r="C141" s="224">
        <v>0.53</v>
      </c>
      <c r="H141" s="222"/>
    </row>
    <row r="142" spans="2:8" hidden="1" x14ac:dyDescent="0.2">
      <c r="B142" s="225" t="s">
        <v>93</v>
      </c>
      <c r="C142" s="224">
        <v>0.53</v>
      </c>
    </row>
    <row r="143" spans="2:8" hidden="1" x14ac:dyDescent="0.2">
      <c r="B143" s="225" t="s">
        <v>94</v>
      </c>
      <c r="C143" s="224">
        <v>0.53</v>
      </c>
    </row>
    <row r="144" spans="2:8" hidden="1" x14ac:dyDescent="0.2">
      <c r="B144" s="225" t="s">
        <v>95</v>
      </c>
      <c r="C144" s="224">
        <v>0.53</v>
      </c>
    </row>
    <row r="145" spans="2:8" hidden="1" x14ac:dyDescent="0.2">
      <c r="B145" s="225" t="s">
        <v>60</v>
      </c>
      <c r="C145" s="224">
        <v>0.53</v>
      </c>
    </row>
    <row r="146" spans="2:8" hidden="1" x14ac:dyDescent="0.2">
      <c r="B146" s="225" t="s">
        <v>96</v>
      </c>
      <c r="C146" s="224">
        <v>0.53</v>
      </c>
    </row>
    <row r="147" spans="2:8" hidden="1" x14ac:dyDescent="0.2">
      <c r="B147" s="225" t="s">
        <v>63</v>
      </c>
      <c r="C147" s="224">
        <v>0.53</v>
      </c>
    </row>
    <row r="148" spans="2:8" hidden="1" x14ac:dyDescent="0.2">
      <c r="B148" s="225" t="s">
        <v>97</v>
      </c>
      <c r="C148" s="224">
        <v>0.53</v>
      </c>
    </row>
    <row r="149" spans="2:8" hidden="1" x14ac:dyDescent="0.2">
      <c r="B149" s="225" t="s">
        <v>98</v>
      </c>
      <c r="C149" s="224">
        <v>0.53</v>
      </c>
    </row>
    <row r="150" spans="2:8" hidden="1" x14ac:dyDescent="0.2">
      <c r="B150" s="225" t="s">
        <v>99</v>
      </c>
      <c r="C150" s="224">
        <v>0.53</v>
      </c>
    </row>
    <row r="151" spans="2:8" hidden="1" x14ac:dyDescent="0.2">
      <c r="B151" s="225" t="s">
        <v>64</v>
      </c>
      <c r="C151" s="224">
        <v>0.53</v>
      </c>
    </row>
    <row r="152" spans="2:8" hidden="1" x14ac:dyDescent="0.2">
      <c r="B152" s="225">
        <v>542</v>
      </c>
      <c r="C152" s="224">
        <v>0.53</v>
      </c>
    </row>
    <row r="153" spans="2:8" hidden="1" x14ac:dyDescent="0.2">
      <c r="B153" s="225" t="s">
        <v>100</v>
      </c>
      <c r="C153" s="224">
        <v>0.53</v>
      </c>
    </row>
    <row r="154" spans="2:8" hidden="1" x14ac:dyDescent="0.2">
      <c r="B154" s="225" t="s">
        <v>101</v>
      </c>
      <c r="C154" s="224">
        <v>0.53</v>
      </c>
    </row>
    <row r="155" spans="2:8" ht="14.25" hidden="1" x14ac:dyDescent="0.2">
      <c r="B155" s="225" t="s">
        <v>102</v>
      </c>
      <c r="C155" s="224">
        <v>0.53</v>
      </c>
      <c r="H155" s="222"/>
    </row>
    <row r="156" spans="2:8" hidden="1" x14ac:dyDescent="0.2">
      <c r="B156" s="225" t="s">
        <v>103</v>
      </c>
      <c r="C156" s="224">
        <v>0.53</v>
      </c>
    </row>
    <row r="157" spans="2:8" hidden="1" x14ac:dyDescent="0.2">
      <c r="B157" s="225">
        <v>551</v>
      </c>
      <c r="C157" s="224">
        <v>0.53</v>
      </c>
    </row>
    <row r="158" spans="2:8" hidden="1" x14ac:dyDescent="0.2">
      <c r="B158" s="225">
        <v>552</v>
      </c>
      <c r="C158" s="224">
        <v>0.53</v>
      </c>
    </row>
    <row r="159" spans="2:8" hidden="1" x14ac:dyDescent="0.2">
      <c r="B159" s="225" t="s">
        <v>104</v>
      </c>
      <c r="C159" s="224">
        <v>0.53</v>
      </c>
    </row>
    <row r="160" spans="2:8" hidden="1" x14ac:dyDescent="0.2">
      <c r="B160" s="225" t="s">
        <v>105</v>
      </c>
      <c r="C160" s="224">
        <v>0.53</v>
      </c>
    </row>
    <row r="161" spans="2:8" hidden="1" x14ac:dyDescent="0.2">
      <c r="B161" s="225" t="s">
        <v>106</v>
      </c>
      <c r="C161" s="224">
        <v>0.53</v>
      </c>
    </row>
    <row r="162" spans="2:8" hidden="1" x14ac:dyDescent="0.2">
      <c r="B162" s="225" t="s">
        <v>107</v>
      </c>
      <c r="C162" s="224">
        <v>0.53</v>
      </c>
    </row>
    <row r="163" spans="2:8" hidden="1" x14ac:dyDescent="0.2">
      <c r="B163" s="225" t="s">
        <v>214</v>
      </c>
      <c r="C163" s="224">
        <v>0.53</v>
      </c>
    </row>
    <row r="164" spans="2:8" hidden="1" x14ac:dyDescent="0.2">
      <c r="B164" s="225" t="s">
        <v>267</v>
      </c>
      <c r="C164" s="224">
        <v>0.53</v>
      </c>
    </row>
    <row r="165" spans="2:8" hidden="1" x14ac:dyDescent="0.2">
      <c r="B165" s="225" t="s">
        <v>268</v>
      </c>
      <c r="C165" s="224">
        <v>0.53</v>
      </c>
    </row>
    <row r="166" spans="2:8" hidden="1" x14ac:dyDescent="0.2">
      <c r="B166" s="225" t="s">
        <v>288</v>
      </c>
      <c r="C166" s="224">
        <v>0.53</v>
      </c>
    </row>
    <row r="167" spans="2:8" hidden="1" x14ac:dyDescent="0.2">
      <c r="B167" s="225" t="s">
        <v>61</v>
      </c>
      <c r="C167" s="224">
        <v>0.53</v>
      </c>
    </row>
    <row r="168" spans="2:8" hidden="1" x14ac:dyDescent="0.2">
      <c r="B168" s="225" t="s">
        <v>108</v>
      </c>
      <c r="C168" s="224">
        <v>0.53</v>
      </c>
    </row>
    <row r="169" spans="2:8" hidden="1" x14ac:dyDescent="0.2">
      <c r="B169" s="225" t="s">
        <v>109</v>
      </c>
      <c r="C169" s="224">
        <v>0.53</v>
      </c>
    </row>
    <row r="170" spans="2:8" ht="14.25" hidden="1" x14ac:dyDescent="0.2">
      <c r="B170" s="225" t="s">
        <v>110</v>
      </c>
      <c r="C170" s="224">
        <v>0.53</v>
      </c>
      <c r="H170" s="222"/>
    </row>
    <row r="171" spans="2:8" hidden="1" x14ac:dyDescent="0.2">
      <c r="B171" s="225" t="s">
        <v>62</v>
      </c>
      <c r="C171" s="224">
        <v>0.53</v>
      </c>
    </row>
    <row r="172" spans="2:8" hidden="1" x14ac:dyDescent="0.2">
      <c r="B172" s="225" t="s">
        <v>111</v>
      </c>
      <c r="C172" s="224">
        <v>0.53</v>
      </c>
    </row>
    <row r="173" spans="2:8" hidden="1" x14ac:dyDescent="0.2">
      <c r="B173" s="225" t="s">
        <v>213</v>
      </c>
      <c r="C173" s="224">
        <v>0.53</v>
      </c>
    </row>
    <row r="174" spans="2:8" hidden="1" x14ac:dyDescent="0.2">
      <c r="B174" s="225">
        <v>571</v>
      </c>
      <c r="C174" s="224">
        <v>0.53</v>
      </c>
    </row>
    <row r="175" spans="2:8" hidden="1" x14ac:dyDescent="0.2">
      <c r="B175" s="225">
        <v>572</v>
      </c>
      <c r="C175" s="224">
        <v>0.53</v>
      </c>
    </row>
    <row r="176" spans="2:8" hidden="1" x14ac:dyDescent="0.2">
      <c r="B176" s="225" t="s">
        <v>289</v>
      </c>
      <c r="C176" s="224">
        <v>0.53</v>
      </c>
    </row>
    <row r="177" spans="2:8" hidden="1" x14ac:dyDescent="0.2">
      <c r="B177" s="225" t="s">
        <v>290</v>
      </c>
      <c r="C177" s="224">
        <v>0.53</v>
      </c>
    </row>
    <row r="178" spans="2:8" hidden="1" x14ac:dyDescent="0.2">
      <c r="B178" s="225" t="s">
        <v>291</v>
      </c>
      <c r="C178" s="224">
        <v>0.53</v>
      </c>
    </row>
    <row r="179" spans="2:8" ht="14.25" hidden="1" x14ac:dyDescent="0.2">
      <c r="B179" s="225" t="s">
        <v>292</v>
      </c>
      <c r="C179" s="224">
        <v>0.53</v>
      </c>
      <c r="H179" s="222"/>
    </row>
    <row r="180" spans="2:8" hidden="1" x14ac:dyDescent="0.2">
      <c r="B180" s="225">
        <v>703</v>
      </c>
      <c r="C180" s="224">
        <v>0.53</v>
      </c>
    </row>
    <row r="181" spans="2:8" hidden="1" x14ac:dyDescent="0.2">
      <c r="B181" s="225">
        <v>764</v>
      </c>
      <c r="C181" s="224">
        <v>0.53</v>
      </c>
    </row>
    <row r="182" spans="2:8" hidden="1" x14ac:dyDescent="0.2"/>
    <row r="183" spans="2:8" hidden="1" x14ac:dyDescent="0.2">
      <c r="B183" s="223" t="s">
        <v>239</v>
      </c>
      <c r="C183" s="224"/>
    </row>
    <row r="184" spans="2:8" hidden="1" x14ac:dyDescent="0.2">
      <c r="B184" s="225">
        <v>101</v>
      </c>
      <c r="C184" s="224">
        <v>0.94</v>
      </c>
    </row>
    <row r="185" spans="2:8" hidden="1" x14ac:dyDescent="0.2">
      <c r="B185" s="225">
        <v>120</v>
      </c>
      <c r="C185" s="224">
        <v>0.94</v>
      </c>
    </row>
    <row r="186" spans="2:8" hidden="1" x14ac:dyDescent="0.2">
      <c r="B186" s="225" t="s">
        <v>263</v>
      </c>
      <c r="C186" s="224">
        <v>0.94</v>
      </c>
    </row>
    <row r="187" spans="2:8" hidden="1" x14ac:dyDescent="0.2">
      <c r="B187" s="225" t="s">
        <v>215</v>
      </c>
      <c r="C187" s="224">
        <v>0.94</v>
      </c>
    </row>
    <row r="188" spans="2:8" hidden="1" x14ac:dyDescent="0.2">
      <c r="B188" s="225" t="s">
        <v>262</v>
      </c>
      <c r="C188" s="224">
        <v>0.94</v>
      </c>
    </row>
    <row r="189" spans="2:8" hidden="1" x14ac:dyDescent="0.2">
      <c r="B189" s="225" t="s">
        <v>114</v>
      </c>
      <c r="C189" s="224">
        <v>0.94</v>
      </c>
    </row>
    <row r="190" spans="2:8" hidden="1" x14ac:dyDescent="0.2">
      <c r="B190" s="225" t="s">
        <v>115</v>
      </c>
      <c r="C190" s="224">
        <v>0.94</v>
      </c>
    </row>
    <row r="191" spans="2:8" hidden="1" x14ac:dyDescent="0.2">
      <c r="B191" s="225" t="s">
        <v>116</v>
      </c>
      <c r="C191" s="224">
        <v>0.94</v>
      </c>
    </row>
    <row r="192" spans="2:8" hidden="1" x14ac:dyDescent="0.2">
      <c r="B192" s="225" t="s">
        <v>117</v>
      </c>
      <c r="C192" s="224">
        <v>0.94</v>
      </c>
    </row>
    <row r="193" spans="2:3" hidden="1" x14ac:dyDescent="0.2">
      <c r="B193" s="225" t="s">
        <v>219</v>
      </c>
      <c r="C193" s="224">
        <v>0.94</v>
      </c>
    </row>
    <row r="194" spans="2:3" hidden="1" x14ac:dyDescent="0.2">
      <c r="B194" s="225" t="s">
        <v>220</v>
      </c>
      <c r="C194" s="224">
        <v>0.94</v>
      </c>
    </row>
    <row r="195" spans="2:3" hidden="1" x14ac:dyDescent="0.2">
      <c r="B195" s="225" t="s">
        <v>221</v>
      </c>
      <c r="C195" s="224">
        <v>0.94</v>
      </c>
    </row>
    <row r="196" spans="2:3" hidden="1" x14ac:dyDescent="0.2">
      <c r="B196" s="225" t="s">
        <v>222</v>
      </c>
      <c r="C196" s="224">
        <v>0.94</v>
      </c>
    </row>
    <row r="197" spans="2:3" hidden="1" x14ac:dyDescent="0.2">
      <c r="B197" s="225" t="s">
        <v>223</v>
      </c>
      <c r="C197" s="224">
        <v>0.94</v>
      </c>
    </row>
    <row r="198" spans="2:3" hidden="1" x14ac:dyDescent="0.2">
      <c r="B198" s="225" t="s">
        <v>224</v>
      </c>
      <c r="C198" s="224">
        <v>0.94</v>
      </c>
    </row>
    <row r="199" spans="2:3" hidden="1" x14ac:dyDescent="0.2">
      <c r="B199" s="225" t="s">
        <v>225</v>
      </c>
      <c r="C199" s="224">
        <v>0.94</v>
      </c>
    </row>
    <row r="200" spans="2:3" hidden="1" x14ac:dyDescent="0.2">
      <c r="B200" s="225" t="s">
        <v>226</v>
      </c>
      <c r="C200" s="224">
        <v>0.94</v>
      </c>
    </row>
    <row r="201" spans="2:3" hidden="1" x14ac:dyDescent="0.2">
      <c r="B201" s="225" t="s">
        <v>227</v>
      </c>
      <c r="C201" s="224">
        <v>0.94</v>
      </c>
    </row>
    <row r="202" spans="2:3" hidden="1" x14ac:dyDescent="0.2">
      <c r="B202" s="225" t="s">
        <v>293</v>
      </c>
      <c r="C202" s="224"/>
    </row>
    <row r="203" spans="2:3" hidden="1" x14ac:dyDescent="0.2">
      <c r="B203" s="225" t="s">
        <v>228</v>
      </c>
      <c r="C203" s="224">
        <v>0.94</v>
      </c>
    </row>
    <row r="204" spans="2:3" hidden="1" x14ac:dyDescent="0.2">
      <c r="B204" s="225" t="s">
        <v>216</v>
      </c>
      <c r="C204" s="224">
        <v>0.94</v>
      </c>
    </row>
    <row r="205" spans="2:3" hidden="1" x14ac:dyDescent="0.2">
      <c r="B205" s="225" t="s">
        <v>229</v>
      </c>
      <c r="C205" s="224">
        <v>0.94</v>
      </c>
    </row>
    <row r="206" spans="2:3" hidden="1" x14ac:dyDescent="0.2">
      <c r="B206" s="225" t="s">
        <v>261</v>
      </c>
      <c r="C206" s="224">
        <v>0.94</v>
      </c>
    </row>
    <row r="207" spans="2:3" hidden="1" x14ac:dyDescent="0.2">
      <c r="B207" s="225" t="s">
        <v>230</v>
      </c>
      <c r="C207" s="224">
        <v>0.94</v>
      </c>
    </row>
    <row r="208" spans="2:3" hidden="1" x14ac:dyDescent="0.2">
      <c r="B208" s="225" t="s">
        <v>231</v>
      </c>
      <c r="C208" s="224">
        <v>0.94</v>
      </c>
    </row>
    <row r="209" spans="2:3" hidden="1" x14ac:dyDescent="0.2">
      <c r="B209" s="225" t="s">
        <v>232</v>
      </c>
      <c r="C209" s="224">
        <v>0.94</v>
      </c>
    </row>
    <row r="210" spans="2:3" hidden="1" x14ac:dyDescent="0.2">
      <c r="B210" s="225" t="s">
        <v>233</v>
      </c>
      <c r="C210" s="224">
        <v>0.94</v>
      </c>
    </row>
    <row r="211" spans="2:3" hidden="1" x14ac:dyDescent="0.2">
      <c r="B211" s="225" t="s">
        <v>234</v>
      </c>
      <c r="C211" s="224">
        <v>0.94</v>
      </c>
    </row>
    <row r="212" spans="2:3" hidden="1" x14ac:dyDescent="0.2">
      <c r="B212" s="225" t="s">
        <v>235</v>
      </c>
      <c r="C212" s="224">
        <v>0.94</v>
      </c>
    </row>
    <row r="213" spans="2:3" hidden="1" x14ac:dyDescent="0.2">
      <c r="B213" s="225">
        <v>670</v>
      </c>
      <c r="C213" s="224">
        <v>0.94</v>
      </c>
    </row>
    <row r="214" spans="2:3" hidden="1" x14ac:dyDescent="0.2">
      <c r="B214" s="225">
        <v>701</v>
      </c>
      <c r="C214" s="224">
        <v>0.94</v>
      </c>
    </row>
    <row r="215" spans="2:3" hidden="1" x14ac:dyDescent="0.2">
      <c r="B215" s="225">
        <v>761</v>
      </c>
      <c r="C215" s="224">
        <v>0.94</v>
      </c>
    </row>
    <row r="216" spans="2:3" hidden="1" x14ac:dyDescent="0.2">
      <c r="B216" s="225">
        <v>762</v>
      </c>
      <c r="C216" s="224">
        <v>0.94</v>
      </c>
    </row>
    <row r="217" spans="2:3" hidden="1" x14ac:dyDescent="0.2">
      <c r="B217" s="225">
        <v>773</v>
      </c>
      <c r="C217" s="224">
        <v>0.94</v>
      </c>
    </row>
    <row r="218" spans="2:3" hidden="1" x14ac:dyDescent="0.2">
      <c r="B218" s="226"/>
      <c r="C218" s="227"/>
    </row>
    <row r="219" spans="2:3" hidden="1" x14ac:dyDescent="0.2">
      <c r="B219" s="223" t="s">
        <v>240</v>
      </c>
      <c r="C219" s="224"/>
    </row>
    <row r="220" spans="2:3" hidden="1" x14ac:dyDescent="0.2">
      <c r="B220" s="225" t="s">
        <v>132</v>
      </c>
      <c r="C220" s="224">
        <v>0.9</v>
      </c>
    </row>
    <row r="221" spans="2:3" hidden="1" x14ac:dyDescent="0.2">
      <c r="B221" s="225" t="s">
        <v>133</v>
      </c>
      <c r="C221" s="224">
        <v>0.9</v>
      </c>
    </row>
    <row r="222" spans="2:3" hidden="1" x14ac:dyDescent="0.2">
      <c r="B222" s="225" t="s">
        <v>134</v>
      </c>
      <c r="C222" s="224">
        <v>0.9</v>
      </c>
    </row>
    <row r="223" spans="2:3" hidden="1" x14ac:dyDescent="0.2">
      <c r="B223" s="225" t="s">
        <v>135</v>
      </c>
      <c r="C223" s="224">
        <v>0.9</v>
      </c>
    </row>
    <row r="224" spans="2:3" hidden="1" x14ac:dyDescent="0.2">
      <c r="B224" s="225" t="s">
        <v>136</v>
      </c>
      <c r="C224" s="224">
        <v>0.9</v>
      </c>
    </row>
    <row r="225" spans="2:3" hidden="1" x14ac:dyDescent="0.2">
      <c r="B225" s="225" t="s">
        <v>137</v>
      </c>
      <c r="C225" s="224">
        <v>0.9</v>
      </c>
    </row>
    <row r="226" spans="2:3" hidden="1" x14ac:dyDescent="0.2">
      <c r="B226" s="225" t="s">
        <v>138</v>
      </c>
      <c r="C226" s="224">
        <v>0.9</v>
      </c>
    </row>
    <row r="227" spans="2:3" hidden="1" x14ac:dyDescent="0.2">
      <c r="B227" s="225" t="s">
        <v>139</v>
      </c>
      <c r="C227" s="224">
        <v>0.9</v>
      </c>
    </row>
    <row r="228" spans="2:3" hidden="1" x14ac:dyDescent="0.2">
      <c r="B228" s="225" t="s">
        <v>140</v>
      </c>
      <c r="C228" s="224">
        <v>0.9</v>
      </c>
    </row>
    <row r="229" spans="2:3" hidden="1" x14ac:dyDescent="0.2">
      <c r="B229" s="225" t="s">
        <v>141</v>
      </c>
      <c r="C229" s="224">
        <v>0.9</v>
      </c>
    </row>
    <row r="230" spans="2:3" hidden="1" x14ac:dyDescent="0.2">
      <c r="B230" s="225" t="s">
        <v>142</v>
      </c>
      <c r="C230" s="224">
        <v>0.9</v>
      </c>
    </row>
    <row r="231" spans="2:3" hidden="1" x14ac:dyDescent="0.2">
      <c r="B231" s="225" t="s">
        <v>236</v>
      </c>
      <c r="C231" s="224">
        <v>0.9</v>
      </c>
    </row>
    <row r="232" spans="2:3" hidden="1" x14ac:dyDescent="0.2">
      <c r="B232" s="225" t="s">
        <v>143</v>
      </c>
      <c r="C232" s="224">
        <v>0.9</v>
      </c>
    </row>
    <row r="233" spans="2:3" hidden="1" x14ac:dyDescent="0.2">
      <c r="B233" s="225" t="s">
        <v>294</v>
      </c>
      <c r="C233" s="224">
        <v>0.9</v>
      </c>
    </row>
    <row r="234" spans="2:3" hidden="1" x14ac:dyDescent="0.2">
      <c r="B234" s="225" t="s">
        <v>144</v>
      </c>
      <c r="C234" s="224">
        <v>0.9</v>
      </c>
    </row>
    <row r="235" spans="2:3" hidden="1" x14ac:dyDescent="0.2">
      <c r="B235" s="225" t="s">
        <v>260</v>
      </c>
      <c r="C235" s="224">
        <v>0.9</v>
      </c>
    </row>
    <row r="236" spans="2:3" hidden="1" x14ac:dyDescent="0.2">
      <c r="B236" s="225">
        <v>151</v>
      </c>
      <c r="C236" s="224">
        <v>0.9</v>
      </c>
    </row>
    <row r="237" spans="2:3" hidden="1" x14ac:dyDescent="0.2">
      <c r="B237" s="225">
        <v>152</v>
      </c>
      <c r="C237" s="224">
        <v>0.9</v>
      </c>
    </row>
    <row r="238" spans="2:3" hidden="1" x14ac:dyDescent="0.2">
      <c r="B238" s="225">
        <v>153</v>
      </c>
      <c r="C238" s="224">
        <v>0.9</v>
      </c>
    </row>
    <row r="239" spans="2:3" hidden="1" x14ac:dyDescent="0.2">
      <c r="B239" s="225" t="s">
        <v>145</v>
      </c>
      <c r="C239" s="224">
        <v>0.9</v>
      </c>
    </row>
    <row r="240" spans="2:3" hidden="1" x14ac:dyDescent="0.2">
      <c r="B240" s="225" t="s">
        <v>146</v>
      </c>
      <c r="C240" s="224">
        <v>0.9</v>
      </c>
    </row>
    <row r="241" spans="2:3" hidden="1" x14ac:dyDescent="0.2">
      <c r="B241" s="225" t="s">
        <v>147</v>
      </c>
      <c r="C241" s="224">
        <v>0.9</v>
      </c>
    </row>
    <row r="242" spans="2:3" hidden="1" x14ac:dyDescent="0.2">
      <c r="B242" s="225" t="s">
        <v>148</v>
      </c>
      <c r="C242" s="224">
        <v>0.9</v>
      </c>
    </row>
    <row r="243" spans="2:3" hidden="1" x14ac:dyDescent="0.2">
      <c r="B243" s="225">
        <v>301</v>
      </c>
      <c r="C243" s="224">
        <v>0.9</v>
      </c>
    </row>
    <row r="244" spans="2:3" hidden="1" x14ac:dyDescent="0.2">
      <c r="B244" s="225">
        <v>308</v>
      </c>
      <c r="C244" s="224">
        <v>0.9</v>
      </c>
    </row>
    <row r="245" spans="2:3" hidden="1" x14ac:dyDescent="0.2">
      <c r="B245" s="225">
        <v>309</v>
      </c>
      <c r="C245" s="224">
        <v>0.9</v>
      </c>
    </row>
    <row r="246" spans="2:3" hidden="1" x14ac:dyDescent="0.2">
      <c r="B246" s="225" t="s">
        <v>149</v>
      </c>
      <c r="C246" s="224">
        <v>0.9</v>
      </c>
    </row>
    <row r="247" spans="2:3" hidden="1" x14ac:dyDescent="0.2">
      <c r="B247" s="225" t="s">
        <v>150</v>
      </c>
      <c r="C247" s="224">
        <v>0.9</v>
      </c>
    </row>
    <row r="248" spans="2:3" hidden="1" x14ac:dyDescent="0.2">
      <c r="B248" s="225" t="s">
        <v>151</v>
      </c>
      <c r="C248" s="224">
        <v>0.9</v>
      </c>
    </row>
    <row r="249" spans="2:3" hidden="1" x14ac:dyDescent="0.2">
      <c r="B249" s="225" t="s">
        <v>152</v>
      </c>
      <c r="C249" s="224">
        <v>0.9</v>
      </c>
    </row>
    <row r="250" spans="2:3" hidden="1" x14ac:dyDescent="0.2">
      <c r="B250" s="225" t="s">
        <v>153</v>
      </c>
      <c r="C250" s="224">
        <v>0.9</v>
      </c>
    </row>
    <row r="251" spans="2:3" hidden="1" x14ac:dyDescent="0.2">
      <c r="B251" s="225" t="s">
        <v>154</v>
      </c>
      <c r="C251" s="224">
        <v>0.9</v>
      </c>
    </row>
    <row r="252" spans="2:3" hidden="1" x14ac:dyDescent="0.2">
      <c r="B252" s="225" t="s">
        <v>217</v>
      </c>
      <c r="C252" s="224">
        <v>0.9</v>
      </c>
    </row>
    <row r="253" spans="2:3" hidden="1" x14ac:dyDescent="0.2">
      <c r="B253" s="225" t="s">
        <v>155</v>
      </c>
      <c r="C253" s="224">
        <v>0.9</v>
      </c>
    </row>
    <row r="254" spans="2:3" hidden="1" x14ac:dyDescent="0.2">
      <c r="B254" s="225" t="s">
        <v>156</v>
      </c>
      <c r="C254" s="224">
        <v>0.9</v>
      </c>
    </row>
    <row r="255" spans="2:3" hidden="1" x14ac:dyDescent="0.2">
      <c r="B255" s="225" t="s">
        <v>157</v>
      </c>
      <c r="C255" s="224">
        <v>0.9</v>
      </c>
    </row>
    <row r="256" spans="2:3" hidden="1" x14ac:dyDescent="0.2">
      <c r="B256" s="225" t="s">
        <v>158</v>
      </c>
      <c r="C256" s="224">
        <v>0.9</v>
      </c>
    </row>
    <row r="257" spans="2:3" hidden="1" x14ac:dyDescent="0.2">
      <c r="B257" s="225" t="s">
        <v>159</v>
      </c>
      <c r="C257" s="224">
        <v>0.9</v>
      </c>
    </row>
    <row r="258" spans="2:3" hidden="1" x14ac:dyDescent="0.2">
      <c r="B258" s="225" t="s">
        <v>160</v>
      </c>
      <c r="C258" s="224">
        <v>0.9</v>
      </c>
    </row>
    <row r="259" spans="2:3" hidden="1" x14ac:dyDescent="0.2">
      <c r="B259" s="225" t="s">
        <v>161</v>
      </c>
      <c r="C259" s="224">
        <v>0.9</v>
      </c>
    </row>
    <row r="260" spans="2:3" hidden="1" x14ac:dyDescent="0.2">
      <c r="B260" s="225" t="s">
        <v>218</v>
      </c>
      <c r="C260" s="224">
        <v>0.9</v>
      </c>
    </row>
    <row r="261" spans="2:3" hidden="1" x14ac:dyDescent="0.2">
      <c r="B261" s="225" t="s">
        <v>162</v>
      </c>
      <c r="C261" s="224">
        <v>0.9</v>
      </c>
    </row>
    <row r="262" spans="2:3" hidden="1" x14ac:dyDescent="0.2">
      <c r="B262" s="225" t="s">
        <v>163</v>
      </c>
      <c r="C262" s="224">
        <v>0.9</v>
      </c>
    </row>
    <row r="263" spans="2:3" hidden="1" x14ac:dyDescent="0.2">
      <c r="B263" s="225" t="s">
        <v>164</v>
      </c>
      <c r="C263" s="224">
        <v>0.9</v>
      </c>
    </row>
    <row r="264" spans="2:3" hidden="1" x14ac:dyDescent="0.2">
      <c r="B264" s="225" t="s">
        <v>165</v>
      </c>
      <c r="C264" s="224">
        <v>0.9</v>
      </c>
    </row>
    <row r="265" spans="2:3" hidden="1" x14ac:dyDescent="0.2">
      <c r="B265" s="225" t="s">
        <v>259</v>
      </c>
      <c r="C265" s="224">
        <v>0.9</v>
      </c>
    </row>
    <row r="266" spans="2:3" hidden="1" x14ac:dyDescent="0.2">
      <c r="B266" s="225" t="s">
        <v>166</v>
      </c>
      <c r="C266" s="224">
        <v>0.9</v>
      </c>
    </row>
    <row r="267" spans="2:3" hidden="1" x14ac:dyDescent="0.2">
      <c r="B267" s="225" t="s">
        <v>167</v>
      </c>
      <c r="C267" s="224">
        <v>0.9</v>
      </c>
    </row>
    <row r="268" spans="2:3" hidden="1" x14ac:dyDescent="0.2">
      <c r="B268" s="225" t="s">
        <v>168</v>
      </c>
      <c r="C268" s="224">
        <v>0.9</v>
      </c>
    </row>
    <row r="269" spans="2:3" hidden="1" x14ac:dyDescent="0.2">
      <c r="B269" s="225">
        <v>400</v>
      </c>
      <c r="C269" s="224">
        <v>0.9</v>
      </c>
    </row>
    <row r="270" spans="2:3" hidden="1" x14ac:dyDescent="0.2">
      <c r="B270" s="225">
        <v>401</v>
      </c>
      <c r="C270" s="224">
        <v>0.9</v>
      </c>
    </row>
    <row r="271" spans="2:3" hidden="1" x14ac:dyDescent="0.2">
      <c r="B271" s="225">
        <v>402</v>
      </c>
      <c r="C271" s="224">
        <v>0.9</v>
      </c>
    </row>
    <row r="272" spans="2:3" hidden="1" x14ac:dyDescent="0.2">
      <c r="B272" s="225">
        <v>403</v>
      </c>
      <c r="C272" s="224">
        <v>0.9</v>
      </c>
    </row>
    <row r="273" spans="2:3" hidden="1" x14ac:dyDescent="0.2">
      <c r="B273" s="225">
        <v>421</v>
      </c>
      <c r="C273" s="224">
        <v>0.9</v>
      </c>
    </row>
    <row r="274" spans="2:3" hidden="1" x14ac:dyDescent="0.2">
      <c r="B274" s="225" t="s">
        <v>172</v>
      </c>
      <c r="C274" s="224">
        <v>0.9</v>
      </c>
    </row>
    <row r="275" spans="2:3" hidden="1" x14ac:dyDescent="0.2">
      <c r="B275" s="225" t="s">
        <v>173</v>
      </c>
      <c r="C275" s="224">
        <v>0.9</v>
      </c>
    </row>
    <row r="276" spans="2:3" hidden="1" x14ac:dyDescent="0.2">
      <c r="B276" s="225" t="s">
        <v>174</v>
      </c>
      <c r="C276" s="224">
        <v>0.9</v>
      </c>
    </row>
    <row r="277" spans="2:3" hidden="1" x14ac:dyDescent="0.2">
      <c r="B277" s="225" t="s">
        <v>175</v>
      </c>
      <c r="C277" s="224">
        <v>0.9</v>
      </c>
    </row>
    <row r="278" spans="2:3" hidden="1" x14ac:dyDescent="0.2">
      <c r="B278" s="225" t="s">
        <v>176</v>
      </c>
      <c r="C278" s="224">
        <v>0.9</v>
      </c>
    </row>
    <row r="279" spans="2:3" hidden="1" x14ac:dyDescent="0.2">
      <c r="B279" s="225" t="s">
        <v>177</v>
      </c>
      <c r="C279" s="224">
        <v>0.9</v>
      </c>
    </row>
    <row r="280" spans="2:3" hidden="1" x14ac:dyDescent="0.2">
      <c r="B280" s="225" t="s">
        <v>258</v>
      </c>
      <c r="C280" s="224">
        <v>0.9</v>
      </c>
    </row>
    <row r="281" spans="2:3" hidden="1" x14ac:dyDescent="0.2">
      <c r="B281" s="225" t="s">
        <v>178</v>
      </c>
      <c r="C281" s="224">
        <v>0.9</v>
      </c>
    </row>
    <row r="282" spans="2:3" hidden="1" x14ac:dyDescent="0.2">
      <c r="B282" s="225" t="s">
        <v>179</v>
      </c>
      <c r="C282" s="224">
        <v>0.9</v>
      </c>
    </row>
    <row r="283" spans="2:3" hidden="1" x14ac:dyDescent="0.2">
      <c r="B283" s="225" t="s">
        <v>190</v>
      </c>
      <c r="C283" s="224">
        <v>0.9</v>
      </c>
    </row>
    <row r="284" spans="2:3" hidden="1" x14ac:dyDescent="0.2">
      <c r="B284" s="225" t="s">
        <v>191</v>
      </c>
      <c r="C284" s="224">
        <v>0.9</v>
      </c>
    </row>
    <row r="285" spans="2:3" hidden="1" x14ac:dyDescent="0.2">
      <c r="B285" s="225" t="s">
        <v>192</v>
      </c>
      <c r="C285" s="224">
        <v>0.9</v>
      </c>
    </row>
    <row r="286" spans="2:3" hidden="1" x14ac:dyDescent="0.2">
      <c r="B286" s="225" t="s">
        <v>193</v>
      </c>
      <c r="C286" s="224">
        <v>0.9</v>
      </c>
    </row>
    <row r="287" spans="2:3" hidden="1" x14ac:dyDescent="0.2">
      <c r="B287" s="225" t="s">
        <v>194</v>
      </c>
      <c r="C287" s="224">
        <v>0.9</v>
      </c>
    </row>
    <row r="288" spans="2:3" hidden="1" x14ac:dyDescent="0.2">
      <c r="B288" s="225" t="s">
        <v>195</v>
      </c>
      <c r="C288" s="224">
        <v>0.9</v>
      </c>
    </row>
    <row r="289" spans="2:3" hidden="1" x14ac:dyDescent="0.2">
      <c r="B289" s="225" t="s">
        <v>237</v>
      </c>
      <c r="C289" s="224">
        <v>0.9</v>
      </c>
    </row>
    <row r="290" spans="2:3" hidden="1" x14ac:dyDescent="0.2">
      <c r="B290" s="225" t="s">
        <v>212</v>
      </c>
      <c r="C290" s="224">
        <v>0.9</v>
      </c>
    </row>
    <row r="291" spans="2:3" hidden="1" x14ac:dyDescent="0.2">
      <c r="B291" s="225" t="s">
        <v>295</v>
      </c>
      <c r="C291" s="224">
        <v>0.9</v>
      </c>
    </row>
    <row r="292" spans="2:3" hidden="1" x14ac:dyDescent="0.2">
      <c r="B292" s="225">
        <v>461</v>
      </c>
      <c r="C292" s="224">
        <v>0.9</v>
      </c>
    </row>
    <row r="293" spans="2:3" hidden="1" x14ac:dyDescent="0.2">
      <c r="B293" s="225" t="s">
        <v>72</v>
      </c>
      <c r="C293" s="224">
        <v>0.9</v>
      </c>
    </row>
    <row r="294" spans="2:3" hidden="1" x14ac:dyDescent="0.2">
      <c r="B294" s="225" t="s">
        <v>73</v>
      </c>
      <c r="C294" s="224">
        <v>0.9</v>
      </c>
    </row>
    <row r="295" spans="2:3" hidden="1" x14ac:dyDescent="0.2">
      <c r="B295" s="225" t="s">
        <v>74</v>
      </c>
      <c r="C295" s="224">
        <v>0.9</v>
      </c>
    </row>
    <row r="296" spans="2:3" hidden="1" x14ac:dyDescent="0.2">
      <c r="B296" s="225" t="s">
        <v>75</v>
      </c>
      <c r="C296" s="224">
        <v>0.9</v>
      </c>
    </row>
    <row r="297" spans="2:3" hidden="1" x14ac:dyDescent="0.2">
      <c r="B297" s="225" t="s">
        <v>196</v>
      </c>
      <c r="C297" s="224">
        <v>0.9</v>
      </c>
    </row>
    <row r="298" spans="2:3" hidden="1" x14ac:dyDescent="0.2">
      <c r="B298" s="225" t="s">
        <v>197</v>
      </c>
      <c r="C298" s="224">
        <v>0.9</v>
      </c>
    </row>
    <row r="299" spans="2:3" hidden="1" x14ac:dyDescent="0.2">
      <c r="B299" s="225" t="s">
        <v>198</v>
      </c>
      <c r="C299" s="224">
        <v>0.9</v>
      </c>
    </row>
    <row r="300" spans="2:3" hidden="1" x14ac:dyDescent="0.2">
      <c r="B300" s="225" t="s">
        <v>199</v>
      </c>
      <c r="C300" s="224">
        <v>0.9</v>
      </c>
    </row>
    <row r="301" spans="2:3" hidden="1" x14ac:dyDescent="0.2">
      <c r="B301" s="225" t="s">
        <v>200</v>
      </c>
      <c r="C301" s="224">
        <v>0.9</v>
      </c>
    </row>
    <row r="302" spans="2:3" hidden="1" x14ac:dyDescent="0.2">
      <c r="B302" s="225">
        <v>640</v>
      </c>
      <c r="C302" s="224">
        <v>0.9</v>
      </c>
    </row>
    <row r="303" spans="2:3" hidden="1" x14ac:dyDescent="0.2">
      <c r="B303" s="225">
        <v>680</v>
      </c>
      <c r="C303" s="224">
        <v>0.9</v>
      </c>
    </row>
    <row r="304" spans="2:3" hidden="1" x14ac:dyDescent="0.2">
      <c r="B304" s="225">
        <v>702</v>
      </c>
      <c r="C304" s="224">
        <v>0.9</v>
      </c>
    </row>
    <row r="305" spans="2:3" hidden="1" x14ac:dyDescent="0.2">
      <c r="B305" s="225">
        <v>720</v>
      </c>
      <c r="C305" s="224">
        <v>0.9</v>
      </c>
    </row>
    <row r="306" spans="2:3" hidden="1" x14ac:dyDescent="0.2">
      <c r="B306" s="225">
        <v>730</v>
      </c>
      <c r="C306" s="224">
        <v>0.9</v>
      </c>
    </row>
    <row r="307" spans="2:3" hidden="1" x14ac:dyDescent="0.2">
      <c r="B307" s="225">
        <v>740</v>
      </c>
      <c r="C307" s="224">
        <v>0.9</v>
      </c>
    </row>
    <row r="308" spans="2:3" hidden="1" x14ac:dyDescent="0.2">
      <c r="B308" s="225">
        <v>763</v>
      </c>
      <c r="C308" s="224">
        <v>0.9</v>
      </c>
    </row>
    <row r="309" spans="2:3" hidden="1" x14ac:dyDescent="0.2">
      <c r="B309" s="225">
        <v>772</v>
      </c>
      <c r="C309" s="224">
        <v>0.9</v>
      </c>
    </row>
    <row r="310" spans="2:3" hidden="1" x14ac:dyDescent="0.2">
      <c r="B310" s="225">
        <v>791</v>
      </c>
      <c r="C310" s="224">
        <v>0.9</v>
      </c>
    </row>
    <row r="311" spans="2:3" hidden="1" x14ac:dyDescent="0.2"/>
    <row r="312" spans="2:3" hidden="1" x14ac:dyDescent="0.2">
      <c r="B312" s="228" t="s">
        <v>201</v>
      </c>
      <c r="C312" s="224"/>
    </row>
    <row r="313" spans="2:3" hidden="1" x14ac:dyDescent="0.2">
      <c r="B313" s="225">
        <v>900</v>
      </c>
      <c r="C313" s="224">
        <v>0.47</v>
      </c>
    </row>
    <row r="314" spans="2:3" hidden="1" x14ac:dyDescent="0.2">
      <c r="B314" s="225">
        <v>100</v>
      </c>
      <c r="C314" s="224">
        <v>0.47</v>
      </c>
    </row>
    <row r="315" spans="2:3" hidden="1" x14ac:dyDescent="0.2">
      <c r="B315" s="225">
        <v>300</v>
      </c>
      <c r="C315" s="224">
        <v>0.47</v>
      </c>
    </row>
    <row r="316" spans="2:3" hidden="1" x14ac:dyDescent="0.2">
      <c r="B316" s="225">
        <v>500</v>
      </c>
      <c r="C316" s="224">
        <v>0.47</v>
      </c>
    </row>
    <row r="317" spans="2:3" hidden="1" x14ac:dyDescent="0.2">
      <c r="B317" s="225">
        <v>620</v>
      </c>
      <c r="C317" s="224">
        <v>0.47</v>
      </c>
    </row>
    <row r="318" spans="2:3" hidden="1" x14ac:dyDescent="0.2">
      <c r="B318" s="225">
        <v>630</v>
      </c>
      <c r="C318" s="224">
        <v>0.47</v>
      </c>
    </row>
    <row r="319" spans="2:3" hidden="1" x14ac:dyDescent="0.2">
      <c r="B319" s="225">
        <v>650</v>
      </c>
      <c r="C319" s="224">
        <v>0.47</v>
      </c>
    </row>
    <row r="320" spans="2:3" hidden="1" x14ac:dyDescent="0.2">
      <c r="B320" s="225">
        <v>660</v>
      </c>
      <c r="C320" s="224">
        <v>0.47</v>
      </c>
    </row>
    <row r="321" spans="2:3" hidden="1" x14ac:dyDescent="0.2">
      <c r="B321" s="225">
        <v>765</v>
      </c>
      <c r="C321" s="224">
        <v>0.47</v>
      </c>
    </row>
    <row r="322" spans="2:3" hidden="1" x14ac:dyDescent="0.2">
      <c r="B322" s="225">
        <v>766</v>
      </c>
      <c r="C322" s="224">
        <v>0.47</v>
      </c>
    </row>
    <row r="323" spans="2:3" hidden="1" x14ac:dyDescent="0.2">
      <c r="B323" s="225">
        <v>767</v>
      </c>
      <c r="C323" s="224">
        <v>0.47</v>
      </c>
    </row>
    <row r="324" spans="2:3" hidden="1" x14ac:dyDescent="0.2">
      <c r="B324" s="225">
        <v>769</v>
      </c>
      <c r="C324" s="224">
        <v>0.47</v>
      </c>
    </row>
    <row r="325" spans="2:3" hidden="1" x14ac:dyDescent="0.2">
      <c r="B325" s="225">
        <v>784</v>
      </c>
      <c r="C325" s="224">
        <v>0.47</v>
      </c>
    </row>
    <row r="326" spans="2:3" hidden="1" x14ac:dyDescent="0.2">
      <c r="B326" s="225">
        <v>786</v>
      </c>
      <c r="C326" s="224">
        <v>0.47</v>
      </c>
    </row>
    <row r="327" spans="2:3" hidden="1" x14ac:dyDescent="0.2">
      <c r="B327" s="225">
        <v>799</v>
      </c>
      <c r="C327" s="224">
        <v>0.47</v>
      </c>
    </row>
    <row r="328" spans="2:3" hidden="1" x14ac:dyDescent="0.2">
      <c r="B328" s="225">
        <v>814</v>
      </c>
      <c r="C328" s="224">
        <v>0.47</v>
      </c>
    </row>
    <row r="329" spans="2:3" hidden="1" x14ac:dyDescent="0.2"/>
    <row r="330" spans="2:3" hidden="1" x14ac:dyDescent="0.2"/>
    <row r="331" spans="2:3" hidden="1" x14ac:dyDescent="0.2"/>
    <row r="332" spans="2:3" hidden="1" x14ac:dyDescent="0.2"/>
    <row r="333" spans="2:3" hidden="1" x14ac:dyDescent="0.2"/>
    <row r="334" spans="2:3" hidden="1" x14ac:dyDescent="0.2"/>
  </sheetData>
  <sheetProtection password="EDFA" sheet="1" selectLockedCells="1"/>
  <protectedRanges>
    <protectedRange sqref="B45:C48" name="Bereich4_2"/>
    <protectedRange sqref="B76" name="Bereich13"/>
    <protectedRange sqref="H37" name="Bereich9"/>
    <protectedRange sqref="F64:G70 B64:D70" name="Bereich5"/>
    <protectedRange sqref="E44:G52" name="Bereich4"/>
    <protectedRange sqref="B44:C44 B49:C52" name="Bereich2"/>
    <protectedRange sqref="H17:H22" name="Bereich1"/>
    <protectedRange sqref="C11:E11" name="Bereich11"/>
  </protectedRanges>
  <mergeCells count="31">
    <mergeCell ref="B70:C70"/>
    <mergeCell ref="E50:F50"/>
    <mergeCell ref="B64:C64"/>
    <mergeCell ref="B63:C63"/>
    <mergeCell ref="B65:C65"/>
    <mergeCell ref="B66:C66"/>
    <mergeCell ref="B67:C67"/>
    <mergeCell ref="B62:H62"/>
    <mergeCell ref="E52:F52"/>
    <mergeCell ref="B60:H60"/>
    <mergeCell ref="E46:F46"/>
    <mergeCell ref="E49:F49"/>
    <mergeCell ref="B68:C68"/>
    <mergeCell ref="B69:C69"/>
    <mergeCell ref="B58:H58"/>
    <mergeCell ref="B76:H108"/>
    <mergeCell ref="B4:F4"/>
    <mergeCell ref="B3:F3"/>
    <mergeCell ref="B54:H54"/>
    <mergeCell ref="C8:E8"/>
    <mergeCell ref="B42:H42"/>
    <mergeCell ref="B13:H13"/>
    <mergeCell ref="C9:E9"/>
    <mergeCell ref="C7:E7"/>
    <mergeCell ref="B53:G53"/>
    <mergeCell ref="E43:F43"/>
    <mergeCell ref="E44:F44"/>
    <mergeCell ref="E45:F45"/>
    <mergeCell ref="E51:F51"/>
    <mergeCell ref="E48:F48"/>
    <mergeCell ref="E47:F47"/>
  </mergeCells>
  <phoneticPr fontId="3" type="noConversion"/>
  <conditionalFormatting sqref="G64:G70 H64:H71">
    <cfRule type="cellIs" priority="2" stopIfTrue="1" operator="between">
      <formula>10</formula>
      <formula>100</formula>
    </cfRule>
  </conditionalFormatting>
  <dataValidations xWindow="857" yWindow="280" count="6">
    <dataValidation allowBlank="1" showInputMessage="1" showErrorMessage="1" error="Ungültiger Wert!" sqref="C30"/>
    <dataValidation type="whole" showErrorMessage="1" error="Kein gültiger Wert! Bitte geben Sie eine Zahl zwischen 0 und 100 ein!_x000a_" prompt="_x000a_" sqref="G64:G70">
      <formula1>0</formula1>
      <formula2>100</formula2>
    </dataValidation>
    <dataValidation type="whole" allowBlank="1" showErrorMessage="1" sqref="F64:F70">
      <formula1>0</formula1>
      <formula2>120</formula2>
    </dataValidation>
    <dataValidation type="list" allowBlank="1" showInputMessage="1" showErrorMessage="1" sqref="C44:C52">
      <formula1>$J$43:$J$50</formula1>
    </dataValidation>
    <dataValidation type="whole" allowBlank="1" showInputMessage="1" showErrorMessage="1" error="Kein gültiger Wert! Bitte geben Sie eine Zahl zwischen 0 und 100 ein!_x000a_" sqref="G44:G52">
      <formula1>0</formula1>
      <formula2>100</formula2>
    </dataValidation>
    <dataValidation type="list" allowBlank="1" showInputMessage="1" showErrorMessage="1" sqref="B37">
      <formula1>$K$36:$K$38</formula1>
    </dataValidation>
  </dataValidations>
  <pageMargins left="0.78740157480314965" right="0.78740157480314965" top="0.78740157480314965" bottom="0.84" header="0.51181102362204722" footer="0.51181102362204722"/>
  <pageSetup paperSize="9" scale="57" orientation="portrait" r:id="rId1"/>
  <headerFooter alignWithMargins="0">
    <oddHeader xml:space="preserve">&amp;C&amp;"Arial,Kursiv"&amp;13&amp;KFF0000Diese Kalkulation sowie deren Inhalt sind ausschließlich für den internen Dienstgebrauch zu verwenden, da sie wichtige geheimhaltungspflichtige Angaben, wie die Angabe der indirekten Kosten enthält. </oddHeader>
  </headerFooter>
  <rowBreaks count="1" manualBreakCount="1">
    <brk id="72"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13" sqref="E13:H13"/>
    </sheetView>
  </sheetViews>
  <sheetFormatPr baseColWidth="10" defaultRowHeight="12.75" x14ac:dyDescent="0.2"/>
  <cols>
    <col min="1" max="1" width="23.28515625" style="202" bestFit="1" customWidth="1"/>
    <col min="2" max="2" width="40.5703125" style="202" customWidth="1"/>
    <col min="3" max="3" width="11.42578125" style="202"/>
    <col min="4" max="4" width="4.7109375" style="202" customWidth="1"/>
    <col min="5" max="5" width="11.42578125" style="202"/>
    <col min="6" max="6" width="13.42578125" style="202" customWidth="1"/>
    <col min="7" max="7" width="11.42578125" style="202"/>
    <col min="8" max="8" width="16.28515625" style="202" customWidth="1"/>
    <col min="9" max="16384" width="11.42578125" style="202"/>
  </cols>
  <sheetData>
    <row r="1" spans="1:8" x14ac:dyDescent="0.2">
      <c r="A1" s="291" t="s">
        <v>306</v>
      </c>
      <c r="B1" s="292"/>
      <c r="C1" s="292"/>
      <c r="D1" s="292"/>
      <c r="E1" s="292"/>
      <c r="F1" s="292"/>
      <c r="G1" s="292"/>
      <c r="H1" s="293"/>
    </row>
    <row r="2" spans="1:8" ht="33.75" customHeight="1" x14ac:dyDescent="0.2">
      <c r="A2" s="294"/>
      <c r="B2" s="292"/>
      <c r="C2" s="292"/>
      <c r="D2" s="292"/>
      <c r="E2" s="292"/>
      <c r="F2" s="292"/>
      <c r="G2" s="292"/>
      <c r="H2" s="293"/>
    </row>
    <row r="3" spans="1:8" ht="13.5" thickBot="1" x14ac:dyDescent="0.25">
      <c r="A3" s="153"/>
      <c r="B3" s="153"/>
      <c r="C3" s="153"/>
      <c r="D3" s="153"/>
      <c r="E3" s="153"/>
      <c r="F3" s="153"/>
      <c r="G3" s="153"/>
      <c r="H3" s="154"/>
    </row>
    <row r="4" spans="1:8" ht="15.75" x14ac:dyDescent="0.2">
      <c r="A4" s="155"/>
      <c r="B4" s="295"/>
      <c r="C4" s="296"/>
      <c r="D4" s="153"/>
      <c r="E4" s="153"/>
      <c r="F4" s="153"/>
      <c r="G4" s="153"/>
      <c r="H4" s="154"/>
    </row>
    <row r="5" spans="1:8" ht="45" customHeight="1" x14ac:dyDescent="0.2">
      <c r="A5" s="155"/>
      <c r="B5" s="156" t="s">
        <v>275</v>
      </c>
      <c r="C5" s="199" t="e">
        <f>Kalkulation!H32</f>
        <v>#N/A</v>
      </c>
      <c r="D5" s="153"/>
      <c r="E5" s="297" t="s">
        <v>279</v>
      </c>
      <c r="F5" s="297"/>
      <c r="G5" s="297"/>
      <c r="H5" s="298"/>
    </row>
    <row r="6" spans="1:8" ht="16.5" thickBot="1" x14ac:dyDescent="0.25">
      <c r="A6" s="155"/>
      <c r="B6" s="303"/>
      <c r="C6" s="304"/>
      <c r="D6" s="153"/>
      <c r="E6" s="153"/>
      <c r="F6" s="153"/>
      <c r="G6" s="153"/>
      <c r="H6" s="154"/>
    </row>
    <row r="7" spans="1:8" ht="45" customHeight="1" thickBot="1" x14ac:dyDescent="0.3">
      <c r="A7" s="157"/>
      <c r="B7" s="196" t="s">
        <v>277</v>
      </c>
      <c r="C7" s="197">
        <f>Kalkulation!H23</f>
        <v>0</v>
      </c>
      <c r="D7" s="153"/>
      <c r="E7" s="297" t="s">
        <v>297</v>
      </c>
      <c r="F7" s="297"/>
      <c r="G7" s="297"/>
      <c r="H7" s="298"/>
    </row>
    <row r="8" spans="1:8" ht="15.75" x14ac:dyDescent="0.2">
      <c r="A8" s="155"/>
      <c r="B8" s="299"/>
      <c r="C8" s="300"/>
      <c r="D8" s="153"/>
      <c r="E8" s="153"/>
      <c r="F8" s="153"/>
      <c r="G8" s="153"/>
      <c r="H8" s="154"/>
    </row>
    <row r="9" spans="1:8" ht="45" customHeight="1" x14ac:dyDescent="0.25">
      <c r="A9" s="157"/>
      <c r="B9" s="156" t="s">
        <v>301</v>
      </c>
      <c r="C9" s="199" t="e">
        <f>Kalkulation!H26</f>
        <v>#N/A</v>
      </c>
      <c r="D9" s="153"/>
      <c r="E9" s="301" t="s">
        <v>298</v>
      </c>
      <c r="F9" s="301"/>
      <c r="G9" s="301"/>
      <c r="H9" s="302"/>
    </row>
    <row r="10" spans="1:8" ht="15.75" x14ac:dyDescent="0.25">
      <c r="A10" s="157"/>
      <c r="B10" s="299"/>
      <c r="C10" s="300"/>
      <c r="D10" s="153"/>
      <c r="E10" s="153"/>
      <c r="F10" s="153"/>
      <c r="G10" s="153"/>
      <c r="H10" s="158"/>
    </row>
    <row r="11" spans="1:8" ht="45" customHeight="1" x14ac:dyDescent="0.25">
      <c r="A11" s="157"/>
      <c r="B11" s="156" t="s">
        <v>302</v>
      </c>
      <c r="C11" s="199" t="e">
        <f>Kalkulation!H30</f>
        <v>#N/A</v>
      </c>
      <c r="D11" s="153"/>
      <c r="E11" s="301"/>
      <c r="F11" s="301"/>
      <c r="G11" s="301"/>
      <c r="H11" s="302"/>
    </row>
    <row r="12" spans="1:8" ht="15.75" x14ac:dyDescent="0.25">
      <c r="A12" s="157"/>
      <c r="B12" s="299"/>
      <c r="C12" s="300"/>
      <c r="D12" s="153"/>
      <c r="E12" s="153"/>
      <c r="F12" s="153"/>
      <c r="G12" s="153"/>
      <c r="H12" s="158"/>
    </row>
    <row r="13" spans="1:8" ht="45" customHeight="1" x14ac:dyDescent="0.25">
      <c r="A13" s="157"/>
      <c r="B13" s="156" t="s">
        <v>296</v>
      </c>
      <c r="C13" s="159" t="e">
        <f>C5*0.125</f>
        <v>#N/A</v>
      </c>
      <c r="D13" s="153"/>
      <c r="E13" s="301" t="s">
        <v>303</v>
      </c>
      <c r="F13" s="301"/>
      <c r="G13" s="301"/>
      <c r="H13" s="302"/>
    </row>
    <row r="14" spans="1:8" ht="16.5" thickBot="1" x14ac:dyDescent="0.3">
      <c r="A14" s="157"/>
      <c r="B14" s="303"/>
      <c r="C14" s="304"/>
      <c r="D14" s="153"/>
      <c r="E14" s="153"/>
      <c r="F14" s="153"/>
      <c r="G14" s="153"/>
      <c r="H14" s="154"/>
    </row>
    <row r="15" spans="1:8" ht="45" customHeight="1" thickBot="1" x14ac:dyDescent="0.3">
      <c r="A15" s="157"/>
      <c r="B15" s="200" t="s">
        <v>300</v>
      </c>
      <c r="C15" s="201" t="e">
        <f>C5*0.08</f>
        <v>#N/A</v>
      </c>
      <c r="D15" s="153"/>
      <c r="E15" s="301" t="s">
        <v>307</v>
      </c>
      <c r="F15" s="301"/>
      <c r="G15" s="301"/>
      <c r="H15" s="302"/>
    </row>
    <row r="16" spans="1:8" ht="16.5" thickBot="1" x14ac:dyDescent="0.3">
      <c r="A16" s="157"/>
      <c r="B16" s="305"/>
      <c r="C16" s="306"/>
      <c r="D16" s="153"/>
      <c r="E16" s="153"/>
      <c r="F16" s="153"/>
      <c r="G16" s="153"/>
      <c r="H16" s="154"/>
    </row>
    <row r="17" spans="1:8" ht="49.5" customHeight="1" thickBot="1" x14ac:dyDescent="0.25">
      <c r="A17" s="155"/>
      <c r="B17" s="196" t="s">
        <v>276</v>
      </c>
      <c r="C17" s="198" t="e">
        <f>(C9+C11)-C13-C15</f>
        <v>#N/A</v>
      </c>
      <c r="D17" s="153"/>
      <c r="E17" s="301" t="s">
        <v>299</v>
      </c>
      <c r="F17" s="301"/>
      <c r="G17" s="301"/>
      <c r="H17" s="302"/>
    </row>
    <row r="18" spans="1:8" x14ac:dyDescent="0.2">
      <c r="A18" s="155"/>
      <c r="B18" s="153"/>
      <c r="C18" s="161"/>
      <c r="D18" s="153"/>
      <c r="E18" s="160"/>
      <c r="F18" s="153"/>
      <c r="G18" s="153"/>
      <c r="H18" s="154"/>
    </row>
    <row r="19" spans="1:8" x14ac:dyDescent="0.2">
      <c r="A19" s="165"/>
      <c r="B19" s="153"/>
      <c r="C19" s="153"/>
      <c r="D19" s="153"/>
      <c r="E19" s="153"/>
      <c r="F19" s="153"/>
      <c r="G19" s="153"/>
      <c r="H19" s="154"/>
    </row>
    <row r="20" spans="1:8" ht="13.5" thickBot="1" x14ac:dyDescent="0.25">
      <c r="A20" s="164"/>
      <c r="B20" s="162"/>
      <c r="C20" s="162"/>
      <c r="D20" s="162"/>
      <c r="E20" s="162"/>
      <c r="F20" s="162"/>
      <c r="G20" s="162"/>
      <c r="H20" s="163"/>
    </row>
    <row r="21" spans="1:8" x14ac:dyDescent="0.2">
      <c r="A21" s="203"/>
      <c r="B21" s="204"/>
      <c r="C21" s="204"/>
      <c r="D21" s="204"/>
      <c r="E21" s="204"/>
      <c r="F21" s="204"/>
      <c r="G21" s="204"/>
      <c r="H21" s="204"/>
    </row>
  </sheetData>
  <sheetProtection password="EDFA" sheet="1" objects="1" scenarios="1" selectLockedCells="1" selectUnlockedCells="1"/>
  <mergeCells count="15">
    <mergeCell ref="B14:C14"/>
    <mergeCell ref="E17:H17"/>
    <mergeCell ref="B6:C6"/>
    <mergeCell ref="E7:H7"/>
    <mergeCell ref="E13:H13"/>
    <mergeCell ref="B10:C10"/>
    <mergeCell ref="E15:H15"/>
    <mergeCell ref="B16:C16"/>
    <mergeCell ref="E11:H11"/>
    <mergeCell ref="B12:C12"/>
    <mergeCell ref="A1:H2"/>
    <mergeCell ref="B4:C4"/>
    <mergeCell ref="E5:H5"/>
    <mergeCell ref="B8:C8"/>
    <mergeCell ref="E9:H9"/>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12" sqref="F12"/>
    </sheetView>
  </sheetViews>
  <sheetFormatPr baseColWidth="10" defaultRowHeight="12.75" x14ac:dyDescent="0.2"/>
  <cols>
    <col min="1" max="1" width="23.28515625" style="202" bestFit="1" customWidth="1"/>
    <col min="2" max="2" width="41" style="202" customWidth="1"/>
    <col min="3" max="3" width="11.42578125" style="202"/>
    <col min="4" max="4" width="4.7109375" style="202" customWidth="1"/>
    <col min="5" max="5" width="11.42578125" style="202"/>
    <col min="6" max="6" width="13.42578125" style="202" customWidth="1"/>
    <col min="7" max="7" width="11.42578125" style="202"/>
    <col min="8" max="8" width="16.28515625" style="202" customWidth="1"/>
    <col min="9" max="16384" width="11.42578125" style="202"/>
  </cols>
  <sheetData>
    <row r="1" spans="1:8" x14ac:dyDescent="0.2">
      <c r="A1" s="291" t="s">
        <v>304</v>
      </c>
      <c r="B1" s="292"/>
      <c r="C1" s="292"/>
      <c r="D1" s="292"/>
      <c r="E1" s="292"/>
      <c r="F1" s="292"/>
      <c r="G1" s="292"/>
      <c r="H1" s="293"/>
    </row>
    <row r="2" spans="1:8" ht="24.75" customHeight="1" x14ac:dyDescent="0.2">
      <c r="A2" s="294"/>
      <c r="B2" s="292"/>
      <c r="C2" s="292"/>
      <c r="D2" s="292"/>
      <c r="E2" s="292"/>
      <c r="F2" s="292"/>
      <c r="G2" s="292"/>
      <c r="H2" s="293"/>
    </row>
    <row r="3" spans="1:8" ht="13.5" thickBot="1" x14ac:dyDescent="0.25">
      <c r="A3" s="153"/>
      <c r="B3" s="153"/>
      <c r="C3" s="153"/>
      <c r="D3" s="153"/>
      <c r="E3" s="153"/>
      <c r="F3" s="153"/>
      <c r="G3" s="153"/>
      <c r="H3" s="154"/>
    </row>
    <row r="4" spans="1:8" ht="15.75" x14ac:dyDescent="0.2">
      <c r="A4" s="155"/>
      <c r="B4" s="295"/>
      <c r="C4" s="296"/>
      <c r="D4" s="153"/>
      <c r="E4" s="153"/>
      <c r="F4" s="153"/>
      <c r="G4" s="153"/>
      <c r="H4" s="154"/>
    </row>
    <row r="5" spans="1:8" ht="45" customHeight="1" x14ac:dyDescent="0.2">
      <c r="A5" s="155"/>
      <c r="B5" s="156" t="s">
        <v>275</v>
      </c>
      <c r="C5" s="199" t="e">
        <f>Kalkulation!H32</f>
        <v>#N/A</v>
      </c>
      <c r="D5" s="153"/>
      <c r="E5" s="297" t="s">
        <v>279</v>
      </c>
      <c r="F5" s="297"/>
      <c r="G5" s="297"/>
      <c r="H5" s="298"/>
    </row>
    <row r="6" spans="1:8" ht="16.5" thickBot="1" x14ac:dyDescent="0.25">
      <c r="A6" s="155"/>
      <c r="B6" s="303"/>
      <c r="C6" s="304"/>
      <c r="D6" s="153"/>
      <c r="E6" s="153"/>
      <c r="F6" s="153"/>
      <c r="G6" s="153"/>
      <c r="H6" s="154"/>
    </row>
    <row r="7" spans="1:8" ht="45" customHeight="1" thickBot="1" x14ac:dyDescent="0.3">
      <c r="A7" s="157"/>
      <c r="B7" s="196" t="s">
        <v>277</v>
      </c>
      <c r="C7" s="197">
        <f>Kalkulation!H23</f>
        <v>0</v>
      </c>
      <c r="D7" s="153"/>
      <c r="E7" s="297" t="s">
        <v>297</v>
      </c>
      <c r="F7" s="297"/>
      <c r="G7" s="297"/>
      <c r="H7" s="298"/>
    </row>
    <row r="8" spans="1:8" ht="15.75" x14ac:dyDescent="0.2">
      <c r="A8" s="155"/>
      <c r="B8" s="299"/>
      <c r="C8" s="300"/>
      <c r="D8" s="153"/>
      <c r="E8" s="153"/>
      <c r="F8" s="153"/>
      <c r="G8" s="153"/>
      <c r="H8" s="154"/>
    </row>
    <row r="9" spans="1:8" ht="45" customHeight="1" x14ac:dyDescent="0.25">
      <c r="A9" s="157"/>
      <c r="B9" s="156" t="s">
        <v>301</v>
      </c>
      <c r="C9" s="199" t="e">
        <f>Kalkulation!H26</f>
        <v>#N/A</v>
      </c>
      <c r="D9" s="153"/>
      <c r="E9" s="301" t="s">
        <v>298</v>
      </c>
      <c r="F9" s="301"/>
      <c r="G9" s="301"/>
      <c r="H9" s="302"/>
    </row>
    <row r="10" spans="1:8" ht="15.75" x14ac:dyDescent="0.25">
      <c r="A10" s="157"/>
      <c r="B10" s="299"/>
      <c r="C10" s="300"/>
      <c r="D10" s="153"/>
      <c r="E10" s="153"/>
      <c r="F10" s="153"/>
      <c r="G10" s="153"/>
      <c r="H10" s="158"/>
    </row>
    <row r="11" spans="1:8" ht="45" customHeight="1" x14ac:dyDescent="0.25">
      <c r="A11" s="157"/>
      <c r="B11" s="156" t="s">
        <v>302</v>
      </c>
      <c r="C11" s="199" t="e">
        <f>Kalkulation!H30</f>
        <v>#N/A</v>
      </c>
      <c r="D11" s="153"/>
      <c r="E11" s="301"/>
      <c r="F11" s="301"/>
      <c r="G11" s="301"/>
      <c r="H11" s="302"/>
    </row>
    <row r="12" spans="1:8" ht="15.75" x14ac:dyDescent="0.25">
      <c r="A12" s="157"/>
      <c r="B12" s="299"/>
      <c r="C12" s="300"/>
      <c r="D12" s="153"/>
      <c r="E12" s="153"/>
      <c r="F12" s="153"/>
      <c r="G12" s="153"/>
      <c r="H12" s="158"/>
    </row>
    <row r="13" spans="1:8" ht="45" customHeight="1" x14ac:dyDescent="0.25">
      <c r="A13" s="157"/>
      <c r="B13" s="156" t="s">
        <v>278</v>
      </c>
      <c r="C13" s="159" t="e">
        <f>C5*0.125</f>
        <v>#N/A</v>
      </c>
      <c r="D13" s="153"/>
      <c r="E13" s="301" t="s">
        <v>303</v>
      </c>
      <c r="F13" s="301"/>
      <c r="G13" s="301"/>
      <c r="H13" s="302"/>
    </row>
    <row r="14" spans="1:8" ht="16.5" thickBot="1" x14ac:dyDescent="0.3">
      <c r="A14" s="157"/>
      <c r="B14" s="299"/>
      <c r="C14" s="300"/>
      <c r="D14" s="153"/>
      <c r="E14" s="153"/>
      <c r="F14" s="153"/>
      <c r="G14" s="153"/>
      <c r="H14" s="154"/>
    </row>
    <row r="15" spans="1:8" ht="49.5" customHeight="1" thickBot="1" x14ac:dyDescent="0.25">
      <c r="A15" s="155"/>
      <c r="B15" s="196" t="s">
        <v>276</v>
      </c>
      <c r="C15" s="198" t="e">
        <f>(C9+C11)-C13</f>
        <v>#N/A</v>
      </c>
      <c r="D15" s="153"/>
      <c r="E15" s="301" t="s">
        <v>299</v>
      </c>
      <c r="F15" s="301"/>
      <c r="G15" s="301"/>
      <c r="H15" s="302"/>
    </row>
    <row r="16" spans="1:8" x14ac:dyDescent="0.2">
      <c r="A16" s="165"/>
      <c r="B16" s="153"/>
      <c r="C16" s="153"/>
      <c r="D16" s="153"/>
      <c r="E16" s="153"/>
      <c r="F16" s="153"/>
      <c r="G16" s="153"/>
      <c r="H16" s="154"/>
    </row>
    <row r="17" spans="1:8" x14ac:dyDescent="0.2">
      <c r="A17" s="165"/>
      <c r="B17" s="153"/>
      <c r="C17" s="153"/>
      <c r="D17" s="153"/>
      <c r="E17" s="153"/>
      <c r="F17" s="153"/>
      <c r="G17" s="153"/>
      <c r="H17" s="154"/>
    </row>
    <row r="18" spans="1:8" ht="13.5" thickBot="1" x14ac:dyDescent="0.25">
      <c r="A18" s="164"/>
      <c r="B18" s="162"/>
      <c r="C18" s="162"/>
      <c r="D18" s="162"/>
      <c r="E18" s="162"/>
      <c r="F18" s="162"/>
      <c r="G18" s="162"/>
      <c r="H18" s="163"/>
    </row>
    <row r="19" spans="1:8" x14ac:dyDescent="0.2">
      <c r="A19" s="203"/>
      <c r="B19" s="204"/>
      <c r="C19" s="204"/>
      <c r="D19" s="204"/>
      <c r="E19" s="204"/>
      <c r="F19" s="204"/>
      <c r="G19" s="204"/>
      <c r="H19" s="204"/>
    </row>
  </sheetData>
  <sheetProtection password="EDFA" sheet="1" objects="1" scenarios="1" selectLockedCells="1" selectUnlockedCells="1"/>
  <mergeCells count="13">
    <mergeCell ref="E9:H9"/>
    <mergeCell ref="B10:C10"/>
    <mergeCell ref="E13:H13"/>
    <mergeCell ref="B14:C14"/>
    <mergeCell ref="E15:H15"/>
    <mergeCell ref="E11:H11"/>
    <mergeCell ref="B12:C12"/>
    <mergeCell ref="B8:C8"/>
    <mergeCell ref="A1:H2"/>
    <mergeCell ref="B4:C4"/>
    <mergeCell ref="E5:H5"/>
    <mergeCell ref="B6:C6"/>
    <mergeCell ref="E7:H7"/>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Anleitung</vt:lpstr>
      <vt:lpstr>Personalkosten</vt:lpstr>
      <vt:lpstr>Zuschlagssätze</vt:lpstr>
      <vt:lpstr>Kalkulation</vt:lpstr>
      <vt:lpstr>RückflussWissDL</vt:lpstr>
      <vt:lpstr>RückflussFuE</vt:lpstr>
      <vt:lpstr>Anleitung!Druckbereich</vt:lpstr>
      <vt:lpstr>Entgeltgruppe</vt:lpstr>
      <vt:lpstr>Entgeltgruppen</vt:lpstr>
      <vt:lpstr>Tagessätze</vt:lpstr>
      <vt:lpstr>Test</vt:lpstr>
      <vt:lpstr>TVL_Entgeltgruppe</vt:lpstr>
    </vt:vector>
  </TitlesOfParts>
  <Company>Uni Siegen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dc:creator>
  <cp:lastModifiedBy>Zimmermann Valentyna</cp:lastModifiedBy>
  <cp:lastPrinted>2021-12-21T08:40:39Z</cp:lastPrinted>
  <dcterms:created xsi:type="dcterms:W3CDTF">2010-04-06T07:13:10Z</dcterms:created>
  <dcterms:modified xsi:type="dcterms:W3CDTF">2024-12-20T10:49:20Z</dcterms:modified>
</cp:coreProperties>
</file>